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1云岩区（107家）" sheetId="1" r:id="rId1"/>
    <sheet name="2南明区（77家）" sheetId="3" r:id="rId2"/>
    <sheet name="3花溪区（97家）" sheetId="4" r:id="rId3"/>
    <sheet name="4乌当区（41家）" sheetId="5" r:id="rId4"/>
    <sheet name="5白云区（67家）" sheetId="6" r:id="rId5"/>
    <sheet name="6观山湖区（70家）" sheetId="7" r:id="rId6"/>
    <sheet name="7清镇市(24家)" sheetId="8" r:id="rId7"/>
    <sheet name="8修文县（15家）" sheetId="9" r:id="rId8"/>
    <sheet name="9开阳县（19家）" sheetId="10" r:id="rId9"/>
    <sheet name="10息烽县（22家）" sheetId="11" r:id="rId10"/>
    <sheet name="11市级715家" sheetId="23" r:id="rId11"/>
    <sheet name="12派遣企业（24家）" sheetId="22" r:id="rId12"/>
  </sheets>
  <definedNames>
    <definedName name="_xlnm.Print_Titles" localSheetId="0">'1云岩区（107家）'!$1:$2</definedName>
    <definedName name="_xlnm.Print_Titles" localSheetId="2">'3花溪区（97家）'!$1:$2</definedName>
    <definedName name="_xlnm.Print_Titles" localSheetId="3">'4乌当区（41家）'!$1:$2</definedName>
    <definedName name="_xlnm.Print_Titles" localSheetId="4">'5白云区（67家）'!$1:$2</definedName>
    <definedName name="_xlnm.Print_Titles" localSheetId="6">'7清镇市(24家)'!$1:$2</definedName>
    <definedName name="_xlnm.Print_Titles" localSheetId="5">'6观山湖区（70家）'!$1:$2</definedName>
    <definedName name="_xlnm.Print_Titles" localSheetId="11">'12派遣企业（24家）'!$1:$4</definedName>
    <definedName name="_xlnm.Print_Titles" localSheetId="1">'2南明区（77家）'!$1:$2</definedName>
    <definedName name="_xlnm.Print_Titles" localSheetId="10">'11市级715家'!$1:$2</definedName>
  </definedNames>
  <calcPr calcId="144525"/>
</workbook>
</file>

<file path=xl/sharedStrings.xml><?xml version="1.0" encoding="utf-8"?>
<sst xmlns="http://schemas.openxmlformats.org/spreadsheetml/2006/main" count="4205" uniqueCount="2585">
  <si>
    <t>云岩区2018年度稳岗补贴审核情况汇总表</t>
  </si>
  <si>
    <t>序号</t>
  </si>
  <si>
    <t>社保编码</t>
  </si>
  <si>
    <t>申报企业名称</t>
  </si>
  <si>
    <t>上年末参保人数</t>
  </si>
  <si>
    <t>上年度失业保险缴费总额</t>
  </si>
  <si>
    <t>上年度裁员人数</t>
  </si>
  <si>
    <t>上年度企业裁员率</t>
  </si>
  <si>
    <t>稳岗补贴比例</t>
  </si>
  <si>
    <t>补贴金额（元）</t>
  </si>
  <si>
    <t>企业选择   补贴项目</t>
  </si>
  <si>
    <t>备注</t>
  </si>
  <si>
    <t>10049841</t>
  </si>
  <si>
    <t>贵阳六甲食品有限公司</t>
  </si>
  <si>
    <t>职工生活补助</t>
  </si>
  <si>
    <t>10060761</t>
  </si>
  <si>
    <t>贵州温州大酒店有限公司</t>
  </si>
  <si>
    <t>10366683</t>
  </si>
  <si>
    <t>中联资产评估集团贵州通和有限公司</t>
  </si>
  <si>
    <t>社会保险补贴</t>
  </si>
  <si>
    <t>10068948</t>
  </si>
  <si>
    <t>杉德银卡通信息服务有限公司贵州分公司</t>
  </si>
  <si>
    <t>10178844</t>
  </si>
  <si>
    <t>贵州中黔金融资产交易中心有限公司</t>
  </si>
  <si>
    <t>贵阳云岩贵中土地开发基本建设投资管理集团有限公司</t>
  </si>
  <si>
    <t>00024141</t>
  </si>
  <si>
    <t>贵阳市花香村批发市场</t>
  </si>
  <si>
    <t>10168784</t>
  </si>
  <si>
    <t>贵阳云岩阿玛施眼科门诊部（有限合伙）</t>
  </si>
  <si>
    <t>10224604</t>
  </si>
  <si>
    <t>上海红星美凯龙品牌管理有限公司云岩分公司</t>
  </si>
  <si>
    <t>00032164</t>
  </si>
  <si>
    <t>贵州黄果树立爽药业有限公司</t>
  </si>
  <si>
    <t>10205903</t>
  </si>
  <si>
    <t>贵阳高新华宇轻质建材有限公司</t>
  </si>
  <si>
    <t>10069133</t>
  </si>
  <si>
    <t>贵阳新洋诚义齿有限公司</t>
  </si>
  <si>
    <t>10260150</t>
  </si>
  <si>
    <t>贵州中电通环境检测有限公司</t>
  </si>
  <si>
    <t>10314266</t>
  </si>
  <si>
    <t>贵州中环科工程技术有限公司</t>
  </si>
  <si>
    <t>10301543</t>
  </si>
  <si>
    <t>贵州大西南工程技术有限公司</t>
  </si>
  <si>
    <t>10313506</t>
  </si>
  <si>
    <t>贵州柯渡医学科技有限公司</t>
  </si>
  <si>
    <t>00034844</t>
  </si>
  <si>
    <t>贵阳市筑水建筑安装工程有限责任公司</t>
  </si>
  <si>
    <t>00045573</t>
  </si>
  <si>
    <t>贵阳新元物业管理有限公司</t>
  </si>
  <si>
    <t>10082647</t>
  </si>
  <si>
    <t>贵州宇康进出口贸易有限公司</t>
  </si>
  <si>
    <t>10075177</t>
  </si>
  <si>
    <t>贵州景顺建筑工程有限责任公司</t>
  </si>
  <si>
    <t>00041606</t>
  </si>
  <si>
    <t>贵阳科力杀虫服务有限公司</t>
  </si>
  <si>
    <t>10266627</t>
  </si>
  <si>
    <t>勤为科技有限公司贵州分公司</t>
  </si>
  <si>
    <t>10104005</t>
  </si>
  <si>
    <t>贵州兆源融资担保股份有限公司</t>
  </si>
  <si>
    <t>10102803</t>
  </si>
  <si>
    <t>贵州通利加空调技术有限责任公司</t>
  </si>
  <si>
    <t>10288583</t>
  </si>
  <si>
    <t>贵州天信仁和智能工程有限公司</t>
  </si>
  <si>
    <t>10097724</t>
  </si>
  <si>
    <t>海通证券股份有限公司贵州分公司</t>
  </si>
  <si>
    <t>10106704</t>
  </si>
  <si>
    <t>贵州和瑞商贸有限公司</t>
  </si>
  <si>
    <t>00029162</t>
  </si>
  <si>
    <t>贵阳百瑞百商贸有限公司</t>
  </si>
  <si>
    <t>10050003</t>
  </si>
  <si>
    <t>贵阳思亲园墓园有限公司</t>
  </si>
  <si>
    <t>00023664</t>
  </si>
  <si>
    <t>贵州通远公路勘察设计咨询有限公司</t>
  </si>
  <si>
    <t>10121424</t>
  </si>
  <si>
    <t>贵州绝味食品营销有限公司</t>
  </si>
  <si>
    <t>10294403</t>
  </si>
  <si>
    <t>湖南中大建设工程检测技术有限公司贵州分公司</t>
  </si>
  <si>
    <t>10219743</t>
  </si>
  <si>
    <t>贵阳姜氏餐饮有限公司百灵国际公寓酒店管理分公司</t>
  </si>
  <si>
    <t>10092584</t>
  </si>
  <si>
    <t>贵州霸洁物业管理有限公司</t>
  </si>
  <si>
    <t>10063338</t>
  </si>
  <si>
    <t>贵州泰铭电力实业有限公司</t>
  </si>
  <si>
    <t>00008071</t>
  </si>
  <si>
    <t>贵阳云岩海福房地产开发有限公司</t>
  </si>
  <si>
    <t>00008070</t>
  </si>
  <si>
    <t>贵阳云岩宾都房地产开发有限公司</t>
  </si>
  <si>
    <t>10323323</t>
  </si>
  <si>
    <t>贵州龙行畅游旅游客运有限公司</t>
  </si>
  <si>
    <t>10064127</t>
  </si>
  <si>
    <t>贵州立信市场信息咨询有限公司</t>
  </si>
  <si>
    <t>10140685</t>
  </si>
  <si>
    <t>贵州特维信科技有限公司</t>
  </si>
  <si>
    <t>10060402</t>
  </si>
  <si>
    <t>博西华家用电器服务江苏有限公司贵阳分公司</t>
  </si>
  <si>
    <t>10182263</t>
  </si>
  <si>
    <t>贵州童之翼贸易有限公司</t>
  </si>
  <si>
    <t>10059728</t>
  </si>
  <si>
    <t>贵州鸣杨体育用品有限公司</t>
  </si>
  <si>
    <t>10233804</t>
  </si>
  <si>
    <t>贵州高速公路实业有限公司贵阳分公司</t>
  </si>
  <si>
    <t>10188723</t>
  </si>
  <si>
    <t>贵州黔和物流有限公司贵阳分公司</t>
  </si>
  <si>
    <t>00007257</t>
  </si>
  <si>
    <t>贵阳黄果树纸业有限公司</t>
  </si>
  <si>
    <t>10178563</t>
  </si>
  <si>
    <t>金吉列出国留学咨询服务有限公司贵州分公司</t>
  </si>
  <si>
    <t>10076935</t>
  </si>
  <si>
    <t>贵州燃气集团物资贸易有限公司</t>
  </si>
  <si>
    <t>10058281</t>
  </si>
  <si>
    <t>上海熊猫机械（集团）有限公司贵州分公司</t>
  </si>
  <si>
    <t>10058131</t>
  </si>
  <si>
    <t>贵州慧财通商务信息咨询有限公司</t>
  </si>
  <si>
    <t>00006346</t>
  </si>
  <si>
    <t>贵州中创机电科技有限公司</t>
  </si>
  <si>
    <t>10242264</t>
  </si>
  <si>
    <t>贵阳锦程创艺园林景观工程有限公司</t>
  </si>
  <si>
    <t>00033938</t>
  </si>
  <si>
    <t>贵州通源汽车有限公司</t>
  </si>
  <si>
    <t>10065003</t>
  </si>
  <si>
    <t>贵州百事通旅行社有限公司</t>
  </si>
  <si>
    <t>00029409</t>
  </si>
  <si>
    <t>贵州西牛王印务有限公司</t>
  </si>
  <si>
    <t>89062.59</t>
  </si>
  <si>
    <t>10260643</t>
  </si>
  <si>
    <t>贵阳苏宁物流有限公司</t>
  </si>
  <si>
    <t>00030254</t>
  </si>
  <si>
    <t>贵阳苏宁易购销售有限公司</t>
  </si>
  <si>
    <t>10165183</t>
  </si>
  <si>
    <t>贵州颐泰和商务服务有限公司</t>
  </si>
  <si>
    <t>00043971</t>
  </si>
  <si>
    <t>贵阳市红十字会康福医院</t>
  </si>
  <si>
    <t>10049822</t>
  </si>
  <si>
    <t>贵州和禧资产评估事务有限公司</t>
  </si>
  <si>
    <t>10407423</t>
  </si>
  <si>
    <t>上海广汇德太保险代理有限公司贵州第一营业部</t>
  </si>
  <si>
    <t>10169764</t>
  </si>
  <si>
    <t>贵州烨阳科技发展有限公司</t>
  </si>
  <si>
    <t>10051239</t>
  </si>
  <si>
    <t>贵州建工混凝土有限责任公司</t>
  </si>
  <si>
    <t>10096843</t>
  </si>
  <si>
    <t>贵阳国晟地质环境咨询有限公司</t>
  </si>
  <si>
    <t>10051196</t>
  </si>
  <si>
    <t>贵州爱信诺航天信息有限公司</t>
  </si>
  <si>
    <t>00029915</t>
  </si>
  <si>
    <t>贵阳志杰贸易有限公司</t>
  </si>
  <si>
    <t>10080004</t>
  </si>
  <si>
    <t>贵州万明通信科技有限公司</t>
  </si>
  <si>
    <t>10109324</t>
  </si>
  <si>
    <t>生活家（北京）家居装饰有限公司贵阳分公司</t>
  </si>
  <si>
    <t>贵州天予装饰工程有限公司</t>
  </si>
  <si>
    <t>贵州凯华达投资有限公司</t>
  </si>
  <si>
    <t>10400791</t>
  </si>
  <si>
    <t>贵州凯必合机械设备租赁中心（普通合伙）</t>
  </si>
  <si>
    <t>10166884</t>
  </si>
  <si>
    <t>贵州华沃工程机械有限公司</t>
  </si>
  <si>
    <t>10241303</t>
  </si>
  <si>
    <t>贵州凯元恒通交通设施工程有限公司</t>
  </si>
  <si>
    <t>10168363</t>
  </si>
  <si>
    <t>贵州凯通设备物资有限公司</t>
  </si>
  <si>
    <t>10083519</t>
  </si>
  <si>
    <t>贵州住重工程机械有限公司</t>
  </si>
  <si>
    <t>10060744</t>
  </si>
  <si>
    <t>贵阳冰清玉洁物业清洁有限公司</t>
  </si>
  <si>
    <t>10305123</t>
  </si>
  <si>
    <t>贵州黔晟股权投资基金管理有限公司</t>
  </si>
  <si>
    <t>00028907</t>
  </si>
  <si>
    <t>贵阳太阳高技术发展有限责任公司</t>
  </si>
  <si>
    <t>10172583</t>
  </si>
  <si>
    <t>贵州宽待酒业有限公司</t>
  </si>
  <si>
    <t>00029379</t>
  </si>
  <si>
    <t>贵阳太利科技有限公司</t>
  </si>
  <si>
    <t>00028857</t>
  </si>
  <si>
    <t>贵州永吉印务股份有限公司</t>
  </si>
  <si>
    <t>10073883</t>
  </si>
  <si>
    <t>广东长实通信科技有限公司贵州分公司</t>
  </si>
  <si>
    <t>10226043</t>
  </si>
  <si>
    <t>贵阳凤凰时尚酒店管理有限公司</t>
  </si>
  <si>
    <t>10093105</t>
  </si>
  <si>
    <t>贵州三阁园林生态股份有限公司贵阳设计分公司</t>
  </si>
  <si>
    <t>00033846</t>
  </si>
  <si>
    <t>贵阳今易达贸易有限公司</t>
  </si>
  <si>
    <t>00006645</t>
  </si>
  <si>
    <t>贵州联运快递有限公司</t>
  </si>
  <si>
    <t>10315863</t>
  </si>
  <si>
    <t>贵阳优农谷食品有限公司</t>
  </si>
  <si>
    <t>10300925</t>
  </si>
  <si>
    <t>贵州建工集团第一建筑工程有限责任公司设计研究院分公司</t>
  </si>
  <si>
    <t>00033936</t>
  </si>
  <si>
    <t>贵州贵星汽车销售服务有限公司</t>
  </si>
  <si>
    <t>贵阳市西滨河商业街管理有限公司</t>
  </si>
  <si>
    <t>10314743</t>
  </si>
  <si>
    <t>贵阳忆联网络有限公司</t>
  </si>
  <si>
    <t>10153923</t>
  </si>
  <si>
    <t>贵州西南紫金黄金开发有限公司一分公司</t>
  </si>
  <si>
    <t>10094089</t>
  </si>
  <si>
    <t>中国医疗器械贵州有限公司</t>
  </si>
  <si>
    <t>00033700</t>
  </si>
  <si>
    <t>贵州绿地园林建设实业有限公司</t>
  </si>
  <si>
    <t>10313804</t>
  </si>
  <si>
    <t>贵阳陆华汽车服务有限公司</t>
  </si>
  <si>
    <t>10112243</t>
  </si>
  <si>
    <t>贵州新贵物业管理有限公司</t>
  </si>
  <si>
    <t>10274503</t>
  </si>
  <si>
    <t>贵州食奕轩餐饮管理有限公司</t>
  </si>
  <si>
    <t>00035805</t>
  </si>
  <si>
    <t>贵州嘉信天合房地产开发有限公司</t>
  </si>
  <si>
    <t>10185703</t>
  </si>
  <si>
    <t>广东海信冰箱营销股份有限公司贵阳分公司</t>
  </si>
  <si>
    <t>10185684</t>
  </si>
  <si>
    <t>青岛海信空调营销股份有限公司贵阳分公司</t>
  </si>
  <si>
    <t>10241343</t>
  </si>
  <si>
    <t>华润雪花啤酒（中国）有限公司贵阳分公司</t>
  </si>
  <si>
    <t>10090288</t>
  </si>
  <si>
    <t>华泰财产保险有限公司贵州省分公司</t>
  </si>
  <si>
    <t>10303163</t>
  </si>
  <si>
    <t>贵阳喜心怡贸易有限公司</t>
  </si>
  <si>
    <t>10051268</t>
  </si>
  <si>
    <t>贵阳农村商业银行股份有限公司云岩支行</t>
  </si>
  <si>
    <t>10293504</t>
  </si>
  <si>
    <t>贵阳云尚城市资产运营有限公司</t>
  </si>
  <si>
    <t>贵阳通润达物业管理有限公司</t>
  </si>
  <si>
    <t>00032388</t>
  </si>
  <si>
    <t>贵阳立新清洁服务有限公司</t>
  </si>
  <si>
    <t>合计</t>
  </si>
  <si>
    <t>-</t>
  </si>
  <si>
    <t>南明区2018年度稳岗补贴审核情况汇总表</t>
  </si>
  <si>
    <t>00039310</t>
  </si>
  <si>
    <t>贵州中民燃气有限公司</t>
  </si>
  <si>
    <t>00027809</t>
  </si>
  <si>
    <t>贵阳求恩百姓综合医院有限公司</t>
  </si>
  <si>
    <t>10095231</t>
  </si>
  <si>
    <t>贵州连年红贸易有限公司</t>
  </si>
  <si>
    <t>00030161</t>
  </si>
  <si>
    <t>贵阳飞丝特科技有限公司</t>
  </si>
  <si>
    <t>00028995</t>
  </si>
  <si>
    <t>贵州水利科技开发有限责任公司</t>
  </si>
  <si>
    <t>10238983</t>
  </si>
  <si>
    <t>贵州融华机动车检测有限公司</t>
  </si>
  <si>
    <t>10082866</t>
  </si>
  <si>
    <t>贵州汇家电器有限公司</t>
  </si>
  <si>
    <t>10069134</t>
  </si>
  <si>
    <t>贵州科腾信息技术有限公司</t>
  </si>
  <si>
    <t>10181863</t>
  </si>
  <si>
    <t>贵阳积水潭康复技术有限公司</t>
  </si>
  <si>
    <t>10096935</t>
  </si>
  <si>
    <t>贵阳福尔康医疗器材有限公司</t>
  </si>
  <si>
    <t>10204003</t>
  </si>
  <si>
    <t>贵阳福助康医疗器材有限公司</t>
  </si>
  <si>
    <t>10066264</t>
  </si>
  <si>
    <t>贵州乾朗钢材物流有限公司</t>
  </si>
  <si>
    <t>10089204</t>
  </si>
  <si>
    <t>贵阳捷运站务管理有限公司</t>
  </si>
  <si>
    <t>10233263</t>
  </si>
  <si>
    <t>北京新东方前途出国咨询有限公司贵州分公司</t>
  </si>
  <si>
    <t>10180384</t>
  </si>
  <si>
    <t>贵州锦越和能源有限公司</t>
  </si>
  <si>
    <t>10261683</t>
  </si>
  <si>
    <t>贵州全时货运代理咨询有限公司</t>
  </si>
  <si>
    <t>10051936</t>
  </si>
  <si>
    <t>贵阳农村商业银行股份有限公司南明支行</t>
  </si>
  <si>
    <t>00045118</t>
  </si>
  <si>
    <t>贵州普华建设工程有限公司</t>
  </si>
  <si>
    <t>10056964</t>
  </si>
  <si>
    <t>贵州金芦笙特色产品开发有限公司</t>
  </si>
  <si>
    <t>10139483</t>
  </si>
  <si>
    <t>贵州德蓉启幕科技有限公司</t>
  </si>
  <si>
    <t>10214686</t>
  </si>
  <si>
    <t>贵阳华夏不孕不育医院有限公司</t>
  </si>
  <si>
    <t>10155103</t>
  </si>
  <si>
    <t>贵州尚非工贸有限公司</t>
  </si>
  <si>
    <t>10053366</t>
  </si>
  <si>
    <t>贵州退休医师医院有限公司</t>
  </si>
  <si>
    <t>10111304</t>
  </si>
  <si>
    <t>贵州赛易斯健康管理有限公司</t>
  </si>
  <si>
    <t>10096264</t>
  </si>
  <si>
    <t>贵阳爱播文化传播有限公司</t>
  </si>
  <si>
    <t>10074177</t>
  </si>
  <si>
    <t>贵阳银河信技术服务有限公司</t>
  </si>
  <si>
    <t>00034897</t>
  </si>
  <si>
    <t>贵阳霸洁清洗有限公司</t>
  </si>
  <si>
    <t>10204828</t>
  </si>
  <si>
    <t>北京华联综合超市股份有限公司贵阳第七分公司</t>
  </si>
  <si>
    <t>10064889</t>
  </si>
  <si>
    <t>贵州峰润喀斯特酒店有限公司</t>
  </si>
  <si>
    <t>10309263</t>
  </si>
  <si>
    <t>遵义兴林林业调查规划院有限公司贵阳分公司</t>
  </si>
  <si>
    <t>00032957</t>
  </si>
  <si>
    <t>贵阳三全商贸有限公司</t>
  </si>
  <si>
    <t>10052557</t>
  </si>
  <si>
    <t>贵阳中贵食品原辅料有限公司</t>
  </si>
  <si>
    <t>10329463</t>
  </si>
  <si>
    <t>贵州鑫都嘉汇贸易有限公司</t>
  </si>
  <si>
    <t>00034819</t>
  </si>
  <si>
    <t>贵州新达欣商贸有限公司</t>
  </si>
  <si>
    <t>10151823</t>
  </si>
  <si>
    <t>贵州华天麒祥贸易有限公司</t>
  </si>
  <si>
    <t>10133123</t>
  </si>
  <si>
    <t>贵州花果园购物中心有限公司</t>
  </si>
  <si>
    <t>10194584</t>
  </si>
  <si>
    <t>贵州正元焌星教育投资管理有限公司</t>
  </si>
  <si>
    <t>10177223</t>
  </si>
  <si>
    <t>贵州琉森堡物业管理服务有限公司</t>
  </si>
  <si>
    <t>10053349</t>
  </si>
  <si>
    <t>贵州龙荣瑞物业公司</t>
  </si>
  <si>
    <t>10212483</t>
  </si>
  <si>
    <t>贵阳富源宾悦酒店有限公司</t>
  </si>
  <si>
    <t>10099643</t>
  </si>
  <si>
    <t>贵阳金大鑫黄金珠宝有限公司</t>
  </si>
  <si>
    <t>10198643</t>
  </si>
  <si>
    <t>贵州普合特贸易有限公司</t>
  </si>
  <si>
    <t>10059678</t>
  </si>
  <si>
    <t>中招国际招标有限公司贵州分公司</t>
  </si>
  <si>
    <t>10051803</t>
  </si>
  <si>
    <t>四川长虹电器股份有限公司贵州销售分公司</t>
  </si>
  <si>
    <t>10073518</t>
  </si>
  <si>
    <t>贵州顺联输变电有限责任公司</t>
  </si>
  <si>
    <t>10123644</t>
  </si>
  <si>
    <t>贵州君诺财务管理咨讯有限公司</t>
  </si>
  <si>
    <t>10095623</t>
  </si>
  <si>
    <t>贵州金玖生物技术有限公司</t>
  </si>
  <si>
    <t>10255324</t>
  </si>
  <si>
    <t>贵州中科金玖生物技术有限公司</t>
  </si>
  <si>
    <t>10159984</t>
  </si>
  <si>
    <t>贵州乐转文化股份有限公司</t>
  </si>
  <si>
    <t>10066867</t>
  </si>
  <si>
    <t>贵州辉达天城照明有限公司</t>
  </si>
  <si>
    <t>10270184</t>
  </si>
  <si>
    <t>贵州辉达光耀照明有限公司</t>
  </si>
  <si>
    <t>10105703</t>
  </si>
  <si>
    <t>贵州威邦节能科技工程有限公司</t>
  </si>
  <si>
    <t>10052067</t>
  </si>
  <si>
    <t>贵州中企汽车销售有限公司</t>
  </si>
  <si>
    <t>10051891</t>
  </si>
  <si>
    <t>贵州宏立城房地产开发有限公司</t>
  </si>
  <si>
    <t>00043927</t>
  </si>
  <si>
    <t>贵阳安凯体育用品贸易有限公司</t>
  </si>
  <si>
    <t>10249504</t>
  </si>
  <si>
    <t>贵州软维科技有限公司</t>
  </si>
  <si>
    <t>10067378</t>
  </si>
  <si>
    <t>贵阳华清软件开发有限公司</t>
  </si>
  <si>
    <t>10093933</t>
  </si>
  <si>
    <t>中铁建物业管理有限公司贵阳分公司</t>
  </si>
  <si>
    <t>10198067</t>
  </si>
  <si>
    <t>贵阳嘉亿隆商贸有限公司</t>
  </si>
  <si>
    <t>10314083</t>
  </si>
  <si>
    <t>贵州正中心文化教育发展有限公司</t>
  </si>
  <si>
    <t>00034068</t>
  </si>
  <si>
    <t>贵阳恒润物资贸易有限公司</t>
  </si>
  <si>
    <t>10381243</t>
  </si>
  <si>
    <t>贵州宝源利康环保建材有限公司</t>
  </si>
  <si>
    <t>10381224</t>
  </si>
  <si>
    <t>贵州富乐森建建筑科技有限公司</t>
  </si>
  <si>
    <t>10087103</t>
  </si>
  <si>
    <t>贵阳汇翔工贸有限公司</t>
  </si>
  <si>
    <t>10270585</t>
  </si>
  <si>
    <t>贵州全民盈科技有限公司</t>
  </si>
  <si>
    <t>10053254</t>
  </si>
  <si>
    <t>贵州龙膳香坊食品有限公司</t>
  </si>
  <si>
    <t>10197681</t>
  </si>
  <si>
    <t>贵阳砂之船商业管理有限公司</t>
  </si>
  <si>
    <t>10173424</t>
  </si>
  <si>
    <t>贵州积集投资控股有限公司</t>
  </si>
  <si>
    <t>10069657</t>
  </si>
  <si>
    <t>贵州展能科技有限责任公司</t>
  </si>
  <si>
    <t>10309424</t>
  </si>
  <si>
    <t>贵州隆之源供应链管理有限公司</t>
  </si>
  <si>
    <t>10204363</t>
  </si>
  <si>
    <t>贵州欣辰鑫晟融资担保有限公司</t>
  </si>
  <si>
    <t>10150243</t>
  </si>
  <si>
    <t>贵州御融汇贸易有限公司</t>
  </si>
  <si>
    <t>10073100</t>
  </si>
  <si>
    <t>广州市宏正工程造价咨询有限公司贵州分公司</t>
  </si>
  <si>
    <t>10231765</t>
  </si>
  <si>
    <t>贵州宏达工程顾问有限公司</t>
  </si>
  <si>
    <t>10052163</t>
  </si>
  <si>
    <t>中国贵州航空工业（集团）有限责任公司贵阳喜来登贵航酒店</t>
  </si>
  <si>
    <t>10066291</t>
  </si>
  <si>
    <t>贵州圆通速递有限公司</t>
  </si>
  <si>
    <t>10374603</t>
  </si>
  <si>
    <t>贵州合力购物有限责任公司花果园分公司</t>
  </si>
  <si>
    <t xml:space="preserve"> </t>
  </si>
  <si>
    <t>花溪区2018年度稳岗补贴审核情况汇总表</t>
  </si>
  <si>
    <t>企业选择    补贴项目</t>
  </si>
  <si>
    <t>00041885</t>
  </si>
  <si>
    <t>贵州康琦药械有限公司</t>
  </si>
  <si>
    <t>00024166</t>
  </si>
  <si>
    <t>贵阳花溪天众机械制造有限公司</t>
  </si>
  <si>
    <t>10070310</t>
  </si>
  <si>
    <t>贵州乾通机械制造有限公司</t>
  </si>
  <si>
    <t>00025593</t>
  </si>
  <si>
    <t>贵州泰邦生物制品有限公司</t>
  </si>
  <si>
    <t>10300203</t>
  </si>
  <si>
    <t>贵阳铁投物流有限公司</t>
  </si>
  <si>
    <t>10259347</t>
  </si>
  <si>
    <t>贵州胜记仓置业有限公司</t>
  </si>
  <si>
    <t>10094083</t>
  </si>
  <si>
    <t>贵州汇美广告有限公司</t>
  </si>
  <si>
    <t>10132663</t>
  </si>
  <si>
    <t>贵州煤设地质工程有限责任公司</t>
  </si>
  <si>
    <t>10361105</t>
  </si>
  <si>
    <t>贵阳城发资产经营管理有限公司</t>
  </si>
  <si>
    <t>10070797</t>
  </si>
  <si>
    <t>贵州联力冶金机械有限责任公司</t>
  </si>
  <si>
    <t>00028828</t>
  </si>
  <si>
    <t>贵州省广播电视信息网络股份有限公司花溪区分公司</t>
  </si>
  <si>
    <t>10184283</t>
  </si>
  <si>
    <t>贵阳维特兰德酒店有限公司</t>
  </si>
  <si>
    <t>00027789</t>
  </si>
  <si>
    <t>贵阳经济技术开发区房地产咨询服务中心</t>
  </si>
  <si>
    <t>00025569</t>
  </si>
  <si>
    <t>贵阳水务集团花溪区水务有限公司</t>
  </si>
  <si>
    <t>10328644</t>
  </si>
  <si>
    <t>华创证券有限责任公司贵阳花溪贵筑路证券营业部</t>
  </si>
  <si>
    <t>00049127</t>
  </si>
  <si>
    <t>贵阳青岩古镇景区管理有限公司</t>
  </si>
  <si>
    <t>10265965</t>
  </si>
  <si>
    <t>贵州华通华盛汽车贸易服务有限公司</t>
  </si>
  <si>
    <t>00006107</t>
  </si>
  <si>
    <t>贵州省新华书店花溪区支店</t>
  </si>
  <si>
    <t>00001212</t>
  </si>
  <si>
    <t>贵州振中玻璃有限公司</t>
  </si>
  <si>
    <t>00006024</t>
  </si>
  <si>
    <t>贵州天河潭旅游有限责任公司</t>
  </si>
  <si>
    <t>10101072</t>
  </si>
  <si>
    <t>贵州兴新田庆达汽车销售服务有限公司</t>
  </si>
  <si>
    <t>10108007</t>
  </si>
  <si>
    <t>贵州麟山水泥有限责任公司</t>
  </si>
  <si>
    <t>00049272</t>
  </si>
  <si>
    <t>贵阳市花溪区花溪供销合作社</t>
  </si>
  <si>
    <t>00032778</t>
  </si>
  <si>
    <t>贵阳正邦畜牧有限公司</t>
  </si>
  <si>
    <t>10110686</t>
  </si>
  <si>
    <t>贵阳银建出租汽车有限公司</t>
  </si>
  <si>
    <t>10056392</t>
  </si>
  <si>
    <t>贵州康众汽车销售服务有限公司</t>
  </si>
  <si>
    <t>10095236</t>
  </si>
  <si>
    <t>贵州宏和元汽车贸易有限公司</t>
  </si>
  <si>
    <t>10095326</t>
  </si>
  <si>
    <t>贵阳宝翔行汽车销售服务有限公司</t>
  </si>
  <si>
    <t>10250964</t>
  </si>
  <si>
    <t>贵阳孔学堂大成精舍酒店管理有限公司</t>
  </si>
  <si>
    <t>10173129</t>
  </si>
  <si>
    <t>贵阳三圣特种建材有限公司</t>
  </si>
  <si>
    <t>00007849</t>
  </si>
  <si>
    <t>贵州菱威汽车服务有限公司</t>
  </si>
  <si>
    <t>10272783</t>
  </si>
  <si>
    <t>贵州中投万宜置业有限公司</t>
  </si>
  <si>
    <t>10313884</t>
  </si>
  <si>
    <t>贵州亨丰通汽车销售服务有限公司</t>
  </si>
  <si>
    <t>10170804</t>
  </si>
  <si>
    <t>贵州省群升置业有限公司</t>
  </si>
  <si>
    <t>10079638</t>
  </si>
  <si>
    <t>贵州嘉龙机械设备有限公司</t>
  </si>
  <si>
    <t>00049319</t>
  </si>
  <si>
    <t>中国石油运输有限公司贵州分公司</t>
  </si>
  <si>
    <t>00006260</t>
  </si>
  <si>
    <t>贵阳新地科技有限公司</t>
  </si>
  <si>
    <t>10077223</t>
  </si>
  <si>
    <t>贵阳奥兴机电制造有限公司</t>
  </si>
  <si>
    <t>00030441</t>
  </si>
  <si>
    <t>贵阳汉鑫汽车销售服务有限公司</t>
  </si>
  <si>
    <t>00034991</t>
  </si>
  <si>
    <t>贵阳西南工具螺纹工具有限公司</t>
  </si>
  <si>
    <t>10064807</t>
  </si>
  <si>
    <t>贵阳恒昌量具有限公司</t>
  </si>
  <si>
    <t>00044628</t>
  </si>
  <si>
    <t>贵阳西工热处理技术有限公司</t>
  </si>
  <si>
    <t>00006265</t>
  </si>
  <si>
    <t>贵州百灵企业集团正鑫药业有限公司</t>
  </si>
  <si>
    <t>10066517</t>
  </si>
  <si>
    <t>贵阳华宏精密微动开关有限公司</t>
  </si>
  <si>
    <t>00026391</t>
  </si>
  <si>
    <t>贵州四扬汽车销售服务有限公司</t>
  </si>
  <si>
    <t>10072860</t>
  </si>
  <si>
    <t>贵阳三喜汽车销售有限公司</t>
  </si>
  <si>
    <t>10170080</t>
  </si>
  <si>
    <t>贵州高速传媒有限公司</t>
  </si>
  <si>
    <t>00032262</t>
  </si>
  <si>
    <t>贵州劲嘉新型包装材料有限公司</t>
  </si>
  <si>
    <t>10160603</t>
  </si>
  <si>
    <t>贵州微化科技有限公司</t>
  </si>
  <si>
    <t>10087110</t>
  </si>
  <si>
    <t>贵阳同欣汽车销售有限公司</t>
  </si>
  <si>
    <t>10080318</t>
  </si>
  <si>
    <t>贵阳海纳商业管理有限公司</t>
  </si>
  <si>
    <t>00034993</t>
  </si>
  <si>
    <t>贵阳索威特工贸有限公司</t>
  </si>
  <si>
    <t>00031112</t>
  </si>
  <si>
    <t>贵阳西南工具复杂刀具有限公司</t>
  </si>
  <si>
    <t>10261203</t>
  </si>
  <si>
    <t>贵州省华测检测技术有限公司</t>
  </si>
  <si>
    <t>00031067</t>
  </si>
  <si>
    <t>贵阳索威特精密机械制造有限公司</t>
  </si>
  <si>
    <t>10392683</t>
  </si>
  <si>
    <t>贵州众智山水园林绿化工程有限公司</t>
  </si>
  <si>
    <t>00006252</t>
  </si>
  <si>
    <t>贵州科盛彩色喷涂有限公司</t>
  </si>
  <si>
    <t>00029959</t>
  </si>
  <si>
    <t>贵州四扬日达汽车销售服务有限公司</t>
  </si>
  <si>
    <t>10299663</t>
  </si>
  <si>
    <t>四川卢米埃影业有限公司贵阳分公司</t>
  </si>
  <si>
    <t>10057979</t>
  </si>
  <si>
    <t>贵阳安大宇航材料工程有限公司</t>
  </si>
  <si>
    <t>00026311</t>
  </si>
  <si>
    <t>贵州玉蝶电气电缆有限公司</t>
  </si>
  <si>
    <t>00031858</t>
  </si>
  <si>
    <t>贵阳三荣精密工具有限公司</t>
  </si>
  <si>
    <t>00034396</t>
  </si>
  <si>
    <t>贵阳兴隆物业管理有限公司</t>
  </si>
  <si>
    <t>10083305</t>
  </si>
  <si>
    <t>贵州四扬兴奥汽车销售服务有限公司</t>
  </si>
  <si>
    <t>10104984</t>
  </si>
  <si>
    <t>贵阳晖航科技开发有限公司</t>
  </si>
  <si>
    <t>10059519</t>
  </si>
  <si>
    <t>贵阳科航机械设备厂</t>
  </si>
  <si>
    <t>10077717</t>
  </si>
  <si>
    <t>贵阳小河西苑锦润酒店有限公司</t>
  </si>
  <si>
    <t>10144084</t>
  </si>
  <si>
    <t>贵州劲瑞新型包装材料有限公司</t>
  </si>
  <si>
    <t>10129445</t>
  </si>
  <si>
    <t>贵州中菱汽车销售有限公司</t>
  </si>
  <si>
    <t>10080537</t>
  </si>
  <si>
    <t>贵州凯峰科技有限责任公司</t>
  </si>
  <si>
    <t>10136385</t>
  </si>
  <si>
    <t>贵州电网有限责任公司贵阳小河供电局</t>
  </si>
  <si>
    <t>10098386</t>
  </si>
  <si>
    <t>贵州卓越医院物业服务有限公司</t>
  </si>
  <si>
    <t>10101244</t>
  </si>
  <si>
    <t>贵阳幸福树不动产经纪有限公司</t>
  </si>
  <si>
    <t>10081878</t>
  </si>
  <si>
    <t>10082576</t>
  </si>
  <si>
    <t>中煤盘江重工有限公司</t>
  </si>
  <si>
    <t>10208764</t>
  </si>
  <si>
    <t>贵州安为天检测技术有限公司</t>
  </si>
  <si>
    <t>10113506</t>
  </si>
  <si>
    <t>贵州勤邦食品安全科学技术有限公司</t>
  </si>
  <si>
    <t>10348183</t>
  </si>
  <si>
    <t>贵州数安汇大数据产业发展有限公司</t>
  </si>
  <si>
    <t>00034992</t>
  </si>
  <si>
    <t>贵州西工精密机械有限公司</t>
  </si>
  <si>
    <t>10150943</t>
  </si>
  <si>
    <t>贵阳肯纳特精密机械有限公司</t>
  </si>
  <si>
    <t>10051316</t>
  </si>
  <si>
    <t>贵州中瑞汽车销售有限公司</t>
  </si>
  <si>
    <t>10215002</t>
  </si>
  <si>
    <t>贵阳经济技术开发区合鹏机械加工厂</t>
  </si>
  <si>
    <t>10108585</t>
  </si>
  <si>
    <t>贵州鹏龙晨羲汽车销售服务有限公司</t>
  </si>
  <si>
    <t>10074962</t>
  </si>
  <si>
    <t>武汉市万科物业服务有限公司贵阳分公司</t>
  </si>
  <si>
    <t>10071981</t>
  </si>
  <si>
    <t>贵州厚诚科技有限公司</t>
  </si>
  <si>
    <t>10408463</t>
  </si>
  <si>
    <t>贵州瀚羿博睿商贸有限公司花溪分公司</t>
  </si>
  <si>
    <t>10099364</t>
  </si>
  <si>
    <t>贵州瀚羿汽车投资有限公司</t>
  </si>
  <si>
    <t>10080837</t>
  </si>
  <si>
    <t>贵州省多彩贵州文化传播有限公司</t>
  </si>
  <si>
    <t>10398017</t>
  </si>
  <si>
    <t>贵州瀚羿睿程汽车销售服务有限公司</t>
  </si>
  <si>
    <t>10074032</t>
  </si>
  <si>
    <t>贵州羿氏投资管理有限公司</t>
  </si>
  <si>
    <t>10093238</t>
  </si>
  <si>
    <t>贵州瀚羿投资管理有限公司</t>
  </si>
  <si>
    <t>10108763</t>
  </si>
  <si>
    <t>贵阳瀚羿睿宝汽车销售服务有限公司</t>
  </si>
  <si>
    <t>10108588</t>
  </si>
  <si>
    <t>贵州瀚羿睿华汽车销售服务有限公司</t>
  </si>
  <si>
    <t>10108543</t>
  </si>
  <si>
    <t>贵州睿辉投资有限公司</t>
  </si>
  <si>
    <t>10108552</t>
  </si>
  <si>
    <t>贵州瀚羿睿达汽车销售服务有限公司</t>
  </si>
  <si>
    <t>10128644</t>
  </si>
  <si>
    <t>贵州海恒丰贸易有限公司</t>
  </si>
  <si>
    <t>10169378</t>
  </si>
  <si>
    <t>贵阳海昌顺管理咨询有限公司</t>
  </si>
  <si>
    <t>合  计</t>
  </si>
  <si>
    <t>乌当区2018年度稳岗补贴审核情况汇总表</t>
  </si>
  <si>
    <t>企业选择     补贴项目</t>
  </si>
  <si>
    <t>10055762</t>
  </si>
  <si>
    <t>贵州地矿测绘院</t>
  </si>
  <si>
    <t>00034973</t>
  </si>
  <si>
    <t>贵州侨联香料厂</t>
  </si>
  <si>
    <t>10055443</t>
  </si>
  <si>
    <t>贵阳友联精密机械有限公司</t>
  </si>
  <si>
    <t>00024180</t>
  </si>
  <si>
    <t>贵阳天兴电力设备有限公司</t>
  </si>
  <si>
    <t>00045576</t>
  </si>
  <si>
    <t>贵阳富润劳动服务有限公司</t>
  </si>
  <si>
    <t>10055737</t>
  </si>
  <si>
    <t>贵州侨新物业管理有限公司</t>
  </si>
  <si>
    <t>00005898</t>
  </si>
  <si>
    <t>贵州省新华书店乌当区支店</t>
  </si>
  <si>
    <t>10073139</t>
  </si>
  <si>
    <t>贵阳市乌当区新合富小额贷款股份有限公司</t>
  </si>
  <si>
    <t>10055421</t>
  </si>
  <si>
    <t>贵阳乌当济康医院</t>
  </si>
  <si>
    <t>10137083</t>
  </si>
  <si>
    <t>贵阳高新惠诚食品有限公司</t>
  </si>
  <si>
    <t>00023931</t>
  </si>
  <si>
    <t>贵州黔水工程监理有限责任公司</t>
  </si>
  <si>
    <t>00027525</t>
  </si>
  <si>
    <t>贵阳新阳汽车配件厂</t>
  </si>
  <si>
    <t>10278163</t>
  </si>
  <si>
    <t>贵阳乌当京贵城市综合管理服务有限公司</t>
  </si>
  <si>
    <t>10055729</t>
  </si>
  <si>
    <t>保利贵州温泉经营管理有限公司</t>
  </si>
  <si>
    <t>10055750</t>
  </si>
  <si>
    <t>贵州万隆生物科技有限公司</t>
  </si>
  <si>
    <t>10239390</t>
  </si>
  <si>
    <t>贵州贵浩千润商贸有限公司</t>
  </si>
  <si>
    <t>10055416</t>
  </si>
  <si>
    <t>贵州五福坊食品股份有限公司</t>
  </si>
  <si>
    <t>10100272</t>
  </si>
  <si>
    <t>贵阳仁恒物业管理有限公司</t>
  </si>
  <si>
    <t>10065799</t>
  </si>
  <si>
    <t>贵州广物君豪汽车销售服务有限公司</t>
  </si>
  <si>
    <t>10066166</t>
  </si>
  <si>
    <t>贵阳圣幸机电设备有限公司</t>
  </si>
  <si>
    <t>10074137</t>
  </si>
  <si>
    <t>贵阳至佳机械有限公司</t>
  </si>
  <si>
    <t>10055590</t>
  </si>
  <si>
    <t>贵州云雾瑞合新材料科技有限公司</t>
  </si>
  <si>
    <t>10081278</t>
  </si>
  <si>
    <t>贵阳新光实业有限公司</t>
  </si>
  <si>
    <t>10055276</t>
  </si>
  <si>
    <t>贵州乌当农村商业银行股份有限公司</t>
  </si>
  <si>
    <t>10055596</t>
  </si>
  <si>
    <t>贵阳诚信机械厂</t>
  </si>
  <si>
    <t>10055229</t>
  </si>
  <si>
    <t>贵阳水务（集团）乌当水务有限公司</t>
  </si>
  <si>
    <t>10164563</t>
  </si>
  <si>
    <t>贵阳治和药业有限公司</t>
  </si>
  <si>
    <t>10173783</t>
  </si>
  <si>
    <t>贵州汇通华城电气设备有限公司</t>
  </si>
  <si>
    <t>10055506</t>
  </si>
  <si>
    <t>贵州省广播电视信息网络股份有限公司乌当区分公司</t>
  </si>
  <si>
    <t>10235824</t>
  </si>
  <si>
    <t>贵州恩煜祥物流有限责任公司</t>
  </si>
  <si>
    <t>10055308</t>
  </si>
  <si>
    <t>贵州天安药业股份有限公司</t>
  </si>
  <si>
    <t>10276963</t>
  </si>
  <si>
    <t>贵州航图教育科技有限公司</t>
  </si>
  <si>
    <t>102888683</t>
  </si>
  <si>
    <t>贵州九鼎成科技有限公司</t>
  </si>
  <si>
    <t>10055429</t>
  </si>
  <si>
    <t>贵州航天电源科技有限公司</t>
  </si>
  <si>
    <t>00041614</t>
  </si>
  <si>
    <t>贵州远程制药有限责任公司</t>
  </si>
  <si>
    <t>10283363</t>
  </si>
  <si>
    <t>贵州黄瓷瓶茅酒销售有限公司</t>
  </si>
  <si>
    <t>10333323</t>
  </si>
  <si>
    <t>贵州悦动青年科技有限公司</t>
  </si>
  <si>
    <t>00033478</t>
  </si>
  <si>
    <t>保利贵州物业管理有限公司</t>
  </si>
  <si>
    <t>10215057</t>
  </si>
  <si>
    <t>贵阳市乌当区五彩生态农业发展投资有限责任公司</t>
  </si>
  <si>
    <t>00043533</t>
  </si>
  <si>
    <t>贵州电网有限责任公司贵阳乌当供电局</t>
  </si>
  <si>
    <t>00006480</t>
  </si>
  <si>
    <t>贵阳新天药业股份有限公司</t>
  </si>
  <si>
    <t>白云区2018年度稳岗补贴审核情况汇总表</t>
  </si>
  <si>
    <t>00006652</t>
  </si>
  <si>
    <t>贵州省新华书店白云区支店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</si>
  <si>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0310264</t>
    </r>
  </si>
  <si>
    <t>贵州博众金服科技有限公司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</si>
  <si>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0324624</t>
    </r>
  </si>
  <si>
    <t>贵州建通建设工程有限公司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</si>
  <si>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0313085</t>
    </r>
  </si>
  <si>
    <t>贵州黔丰源农业科技开发有限公司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</si>
  <si>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0060247</t>
    </r>
  </si>
  <si>
    <t>贵州振华新材料有限公司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</si>
  <si>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0082753</t>
    </r>
  </si>
  <si>
    <t>贵阳黔之灵食品有限公司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</si>
  <si>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0236723</t>
    </r>
  </si>
  <si>
    <t>贵州西部农产品电子商务有限公司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</si>
  <si>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0033028</t>
    </r>
  </si>
  <si>
    <t>贵州凯科特材料有限公司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</si>
  <si>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0170078</t>
    </r>
  </si>
  <si>
    <t>贵州博大智能终端科技有限公司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</si>
  <si>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0087864</t>
    </r>
  </si>
  <si>
    <t>贵州腾亚建设工程有限公司</t>
  </si>
  <si>
    <t>00027888</t>
  </si>
  <si>
    <t>贵阳市白云区供销合作社联合社</t>
  </si>
  <si>
    <t>10078261</t>
  </si>
  <si>
    <t>贵阳渝沁园食品有限公司</t>
  </si>
  <si>
    <t>10270667</t>
  </si>
  <si>
    <t>贵州黎阳国际制造有限公司</t>
  </si>
  <si>
    <t>10255410</t>
  </si>
  <si>
    <t>贵州科迈乐技术服务有限公司</t>
  </si>
  <si>
    <t>10056949</t>
  </si>
  <si>
    <t>贵州省广播电视信息网络股份有限公司白云区分公司</t>
  </si>
  <si>
    <t>00006585</t>
  </si>
  <si>
    <t>贵阳水务集团白云区水务有限公司</t>
  </si>
  <si>
    <t>10091923</t>
  </si>
  <si>
    <t>贵州大自然科技股份有限公司</t>
  </si>
  <si>
    <t>10215523</t>
  </si>
  <si>
    <t>贵州中庆睿博信息技术有限公司</t>
  </si>
  <si>
    <t>10366383</t>
  </si>
  <si>
    <t>贵州云信水务环境产业有限公司</t>
  </si>
  <si>
    <t>10304607</t>
  </si>
  <si>
    <t>贵州盛福机动车安全技术检测中心</t>
  </si>
  <si>
    <t>00029299</t>
  </si>
  <si>
    <t>贵阳娃哈哈食品有限公司</t>
  </si>
  <si>
    <t>00048385</t>
  </si>
  <si>
    <t>贵阳娃哈哈饮料有限公司</t>
  </si>
  <si>
    <t>10393969</t>
  </si>
  <si>
    <t>贵阳娃哈哈宏振饮用水有限公司</t>
  </si>
  <si>
    <t>10270686</t>
  </si>
  <si>
    <t>贵州博凡环境科技有限公司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</si>
  <si>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0248023</t>
    </r>
  </si>
  <si>
    <t>贵州紫荆花建筑涂装工程有限公司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</si>
  <si>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0060898</t>
    </r>
  </si>
  <si>
    <t>贵阳娃哈哈昌盛饮料有限公司</t>
  </si>
  <si>
    <t>10185043</t>
  </si>
  <si>
    <t>深圳市中联建工程项目管理有限公司贵州分公司</t>
  </si>
  <si>
    <t>00048284</t>
  </si>
  <si>
    <t>贵阳嘉耐特种铝酸盐有限公司</t>
  </si>
  <si>
    <t>00048663</t>
  </si>
  <si>
    <t>贵阳市白云区志成气体实业有限公司</t>
  </si>
  <si>
    <t>00034440</t>
  </si>
  <si>
    <t>贵州亚港气体有限公司</t>
  </si>
  <si>
    <t>10278623</t>
  </si>
  <si>
    <t>贵阳高新资产运营有限公司</t>
  </si>
  <si>
    <t>10265146</t>
  </si>
  <si>
    <t>贵州多彩博虹科技有限公司</t>
  </si>
  <si>
    <t>10077061</t>
  </si>
  <si>
    <t>华创证券有限责任公司贵阳白云南路证券营业部</t>
  </si>
  <si>
    <t>10273452</t>
  </si>
  <si>
    <t>贵州宏信创达工程检测咨询有限公司</t>
  </si>
  <si>
    <t>10161203</t>
  </si>
  <si>
    <t>贵州恒友工程机械维修服务有限公司</t>
  </si>
  <si>
    <t>00030906</t>
  </si>
  <si>
    <t>贵州电网有限责任公司贵阳白云供电局</t>
  </si>
  <si>
    <t>10303423</t>
  </si>
  <si>
    <t>贵州极海果蔬饮品工程技术有限公司</t>
  </si>
  <si>
    <t>10304923</t>
  </si>
  <si>
    <t>贵州伊思特暖通工程有限公司</t>
  </si>
  <si>
    <t>10313672</t>
  </si>
  <si>
    <t>贵阳贵电商电子商务有限公司</t>
  </si>
  <si>
    <t>10230223</t>
  </si>
  <si>
    <t>贵州景翔教育投资管理有限公司</t>
  </si>
  <si>
    <t>10159323</t>
  </si>
  <si>
    <t>贵州智诚科技有限公司</t>
  </si>
  <si>
    <t>10199646</t>
  </si>
  <si>
    <t>贵州交通建设集团有限公司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</si>
  <si>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0063101</t>
    </r>
  </si>
  <si>
    <t>海通证券股份有限公司贵阳长岭北路证券营业部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</si>
  <si>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0048307</t>
    </r>
  </si>
  <si>
    <t>贵阳农村商业银行股份有限公司白云支行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</si>
  <si>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0324224</t>
    </r>
  </si>
  <si>
    <t>贵阳吉利发动机有限公司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</si>
  <si>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0181605</t>
    </r>
  </si>
  <si>
    <t>贵州梵荣置业有限公司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</si>
  <si>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0033310</t>
    </r>
  </si>
  <si>
    <t>贵州德成房地产开发有限公司</t>
  </si>
  <si>
    <t>10081089</t>
  </si>
  <si>
    <t>贵阳嘉茂物业管理有限公司</t>
  </si>
  <si>
    <t>00048517</t>
  </si>
  <si>
    <t>贵阳金满船饲料有限公司</t>
  </si>
  <si>
    <t>10281063</t>
  </si>
  <si>
    <t>贵州筑康城市管理服务有限公司</t>
  </si>
  <si>
    <t>00027900</t>
  </si>
  <si>
    <t>贵阳市白云车站</t>
  </si>
  <si>
    <t>00048432</t>
  </si>
  <si>
    <t>贵阳白云城市运营维护投资有限公司</t>
  </si>
  <si>
    <t>10393763</t>
  </si>
  <si>
    <t>贵州正和国韵东方文化产业发展有限公司</t>
  </si>
  <si>
    <t>10197868</t>
  </si>
  <si>
    <t>贵州伦炫科技有限责任公司</t>
  </si>
  <si>
    <t>10382983</t>
  </si>
  <si>
    <t>贵州新世代酒业股份有限公司</t>
  </si>
  <si>
    <t>10238083</t>
  </si>
  <si>
    <t>贵州云智数据信息技术股份有限公司</t>
  </si>
  <si>
    <t>10058184</t>
  </si>
  <si>
    <t>贵州紫光通用科技有限公司</t>
  </si>
  <si>
    <t>10057668</t>
  </si>
  <si>
    <t>贵州意通医药股份有限公司</t>
  </si>
  <si>
    <t>00029153</t>
  </si>
  <si>
    <t>贵阳白云天力实业有限责任公司</t>
  </si>
  <si>
    <t>10093262</t>
  </si>
  <si>
    <t>贵州广汇天然气有限公司</t>
  </si>
  <si>
    <t>10281703</t>
  </si>
  <si>
    <t>贵州交建信息科技有限公司</t>
  </si>
  <si>
    <t>00031128</t>
  </si>
  <si>
    <t>贵州合力购物有限责任公司</t>
  </si>
  <si>
    <t>10057236</t>
  </si>
  <si>
    <t>贵州合力购物有限责任公司龚家寨店</t>
  </si>
  <si>
    <t>10262931</t>
  </si>
  <si>
    <t>贵阳聚盟科技发展有限公司</t>
  </si>
  <si>
    <t>10082677</t>
  </si>
  <si>
    <t>贵州中铝铝业有限公司</t>
  </si>
  <si>
    <t>10197912</t>
  </si>
  <si>
    <t>贵州品骏电子商务有限公司</t>
  </si>
  <si>
    <t>10114826</t>
  </si>
  <si>
    <t>燕京啤酒（贵州）有限公司</t>
  </si>
  <si>
    <t>观山湖区2018年度稳岗补贴审核情况汇总表</t>
  </si>
  <si>
    <t>00033557</t>
  </si>
  <si>
    <t>贵州富通工程咨询有限公司</t>
  </si>
  <si>
    <t>10226223</t>
  </si>
  <si>
    <t>贵阳瑞信商贸有限公司</t>
  </si>
  <si>
    <t>10226204</t>
  </si>
  <si>
    <t>贵阳优腾商贸有限公司</t>
  </si>
  <si>
    <t>10226444</t>
  </si>
  <si>
    <t>贵州智强投资有限公司</t>
  </si>
  <si>
    <t>10257884</t>
  </si>
  <si>
    <t>贵阳京贵环境资源管理有限公司</t>
  </si>
  <si>
    <t>10211003</t>
  </si>
  <si>
    <t>华创证券有限责任公司贵阳金阳大道证券营业部</t>
  </si>
  <si>
    <t>10247864</t>
  </si>
  <si>
    <t>贵州鑫诚建工程有限公司</t>
  </si>
  <si>
    <t>10311147</t>
  </si>
  <si>
    <t>贵州黔能黔建筑劳务有限公司</t>
  </si>
  <si>
    <t>10141663</t>
  </si>
  <si>
    <t>贵阳新世界房地产有限公司新世界酒店</t>
  </si>
  <si>
    <t>10326364</t>
  </si>
  <si>
    <t>贵州智华数字建设工程咨询有限公司</t>
  </si>
  <si>
    <t>10105170</t>
  </si>
  <si>
    <t>贵州乐高科技发展有限公司</t>
  </si>
  <si>
    <t>10341283</t>
  </si>
  <si>
    <t>贵州大正科技有限公司</t>
  </si>
  <si>
    <t>10055758</t>
  </si>
  <si>
    <t>贵阳特驱希望农业科技有限公司</t>
  </si>
  <si>
    <t>贵阳金源洪美百货店</t>
  </si>
  <si>
    <t>10167771</t>
  </si>
  <si>
    <t>贵州黔通资产管理有限公司</t>
  </si>
  <si>
    <t>10202003</t>
  </si>
  <si>
    <t>青岛建设监理研究有限公司贵州分公司</t>
  </si>
  <si>
    <t>10193323</t>
  </si>
  <si>
    <t>厦门中平公路勘察设计院有限公司贵州分公司</t>
  </si>
  <si>
    <t>10309347</t>
  </si>
  <si>
    <t>贵州璞玉工矿贸易有限公司</t>
  </si>
  <si>
    <t>10394145</t>
  </si>
  <si>
    <t>大唐贵州能源营销有限公司</t>
  </si>
  <si>
    <t>10398315</t>
  </si>
  <si>
    <t>贵州美艺教育咨询有限公司</t>
  </si>
  <si>
    <t>10388585</t>
  </si>
  <si>
    <t>广州证券股份有限公司贵州分公司</t>
  </si>
  <si>
    <t>10394343</t>
  </si>
  <si>
    <t>贵州中维合众商业管理有限公司</t>
  </si>
  <si>
    <t>10135763</t>
  </si>
  <si>
    <t>贵州电网有限责任公司贵阳金阳供电局</t>
  </si>
  <si>
    <t>10310143</t>
  </si>
  <si>
    <t>贵州大唐物资有限公司</t>
  </si>
  <si>
    <t>10083190</t>
  </si>
  <si>
    <t>贵阳国际生态会议中心有限公司</t>
  </si>
  <si>
    <t>10263000</t>
  </si>
  <si>
    <t>贵州贵捷汽车销售有限公司</t>
  </si>
  <si>
    <t>10230283</t>
  </si>
  <si>
    <t>贵州盘江饭店有限公司</t>
  </si>
  <si>
    <t>10211744</t>
  </si>
  <si>
    <t>贵州盛世联和物业管理有限公司</t>
  </si>
  <si>
    <t>10083427</t>
  </si>
  <si>
    <t>贵州六维生物化学科技股份有限公司</t>
  </si>
  <si>
    <t>10132984</t>
  </si>
  <si>
    <t>康力电梯股份有限公司贵州分公司</t>
  </si>
  <si>
    <t>10208323</t>
  </si>
  <si>
    <t>贵阳中沃汽车销售服务有限公司</t>
  </si>
  <si>
    <t>10227324</t>
  </si>
  <si>
    <t>贵阳黔宁苏宁物流有限公司</t>
  </si>
  <si>
    <t>10113065</t>
  </si>
  <si>
    <t>贵州润德投资有限责任公司</t>
  </si>
  <si>
    <t>10226224</t>
  </si>
  <si>
    <t>贵州新风景暧通设备工程有限公司金阳分公司</t>
  </si>
  <si>
    <t>10199824</t>
  </si>
  <si>
    <t>贵州九六商贸有限公司</t>
  </si>
  <si>
    <t>10125463</t>
  </si>
  <si>
    <t>贵州星苑春实业发展有限公司</t>
  </si>
  <si>
    <t>10144445</t>
  </si>
  <si>
    <t>贵州盘江集团财务有限公司</t>
  </si>
  <si>
    <t>10310883</t>
  </si>
  <si>
    <t>贵阳天宇诚业贸易有限公司</t>
  </si>
  <si>
    <t>10049599</t>
  </si>
  <si>
    <t>贵州智强房地产测绘服务有限公司</t>
  </si>
  <si>
    <t>10225943</t>
  </si>
  <si>
    <t>贵阳利美康医院门诊部有限公司</t>
  </si>
  <si>
    <t>10283863</t>
  </si>
  <si>
    <t>贵州铁路物资工贸有限责任公司</t>
  </si>
  <si>
    <t>10127523</t>
  </si>
  <si>
    <t>贵州众智物联科技有限公司</t>
  </si>
  <si>
    <t>10172107</t>
  </si>
  <si>
    <t>贵州厚木商贸有限公司</t>
  </si>
  <si>
    <t>10386843</t>
  </si>
  <si>
    <t>贵阳贵电商物流有限公司</t>
  </si>
  <si>
    <t>10159663</t>
  </si>
  <si>
    <t>贵州合石电子商务有限公司</t>
  </si>
  <si>
    <t>10396549</t>
  </si>
  <si>
    <t>贵州普惠链电子商务有限公司</t>
  </si>
  <si>
    <t>10388848</t>
  </si>
  <si>
    <t>重庆融创物业管理有限公司贵阳分公司</t>
  </si>
  <si>
    <t>10385292</t>
  </si>
  <si>
    <t>贵州至信实业有限公司</t>
  </si>
  <si>
    <t>技能提升培训</t>
  </si>
  <si>
    <t>10125184</t>
  </si>
  <si>
    <t>沃尔玛（贵州）商业零售有限公司贵阳林成西路分店</t>
  </si>
  <si>
    <t>10242223</t>
  </si>
  <si>
    <t>贵州喀斯特公园商业管理有限公司</t>
  </si>
  <si>
    <t>10223083</t>
  </si>
  <si>
    <t>贵州钱口袋互联网金融服务有限公司</t>
  </si>
  <si>
    <t>10242323</t>
  </si>
  <si>
    <t>贵州宏晟佳恺贸易有限公司</t>
  </si>
  <si>
    <t>10242283</t>
  </si>
  <si>
    <t>贵州启辰园林景观工程有限公司</t>
  </si>
  <si>
    <t>10261905</t>
  </si>
  <si>
    <t>贵州丘峻体育发展有限公司</t>
  </si>
  <si>
    <t>10273231</t>
  </si>
  <si>
    <t>贵州人和致远数据服务有限责任公司</t>
  </si>
  <si>
    <t>10314763</t>
  </si>
  <si>
    <t>贵阳三汇仓储置业有限公司</t>
  </si>
  <si>
    <t>10132364</t>
  </si>
  <si>
    <t>贵阳悦城仓储置业有限公司</t>
  </si>
  <si>
    <t>10349005</t>
  </si>
  <si>
    <t>贵阳观山湖创易产业园置业有限公司</t>
  </si>
  <si>
    <t>10243864</t>
  </si>
  <si>
    <t>贵阳悦城物业服务有限公司</t>
  </si>
  <si>
    <t>10199592</t>
  </si>
  <si>
    <t>华润置地（成都）物业服务有限公司贵阳分公司</t>
  </si>
  <si>
    <t>10293783</t>
  </si>
  <si>
    <t>贵州墨陌环保科技有限公司</t>
  </si>
  <si>
    <t>10385290</t>
  </si>
  <si>
    <t>成都基准方中建筑设计有限公司贵阳分公司</t>
  </si>
  <si>
    <t>00004714</t>
  </si>
  <si>
    <t>贵阳金阳建设投资（集团）有限公司</t>
  </si>
  <si>
    <t>10345223</t>
  </si>
  <si>
    <t>贵州盈科酒业有限公司</t>
  </si>
  <si>
    <t>10276423</t>
  </si>
  <si>
    <t>贵州正中心工程管理有限公司</t>
  </si>
  <si>
    <t>10115805</t>
  </si>
  <si>
    <t>贵州贵天下茶业有限责任公司</t>
  </si>
  <si>
    <t>10280983</t>
  </si>
  <si>
    <t>山东正中信息技术股份有限公司贵州分公司</t>
  </si>
  <si>
    <t>10137003</t>
  </si>
  <si>
    <t>贵州瑞普科技有限公司</t>
  </si>
  <si>
    <t>10354263</t>
  </si>
  <si>
    <t>贵州实地趋势房地产开发有限公司</t>
  </si>
  <si>
    <t>10115103</t>
  </si>
  <si>
    <t>贵阳市美的物业管理有限公司</t>
  </si>
  <si>
    <t xml:space="preserve">经办人：             审核人：              科室负责人：                 单位负责人：                日期：             </t>
  </si>
  <si>
    <t>清镇市2018年度稳岗补贴审核情况汇总表</t>
  </si>
  <si>
    <t>10137019</t>
  </si>
  <si>
    <t>贵州电网有限责任公司贵阳清镇供电局</t>
  </si>
  <si>
    <t>贵州达众七砂轮有限责任公司</t>
  </si>
  <si>
    <t>10078917</t>
  </si>
  <si>
    <t>贵州东方红升新能源有限公司</t>
  </si>
  <si>
    <t>10217324</t>
  </si>
  <si>
    <t>贵州贵驰汽车销售服务有限公司</t>
  </si>
  <si>
    <t>10058157</t>
  </si>
  <si>
    <t>贵州能化铁路运输有限公司</t>
  </si>
  <si>
    <t>00026604</t>
  </si>
  <si>
    <t>贵州省新华书店清镇支店</t>
  </si>
  <si>
    <t>10086223</t>
  </si>
  <si>
    <t>贵州泰利磨料耐材工业有限公司</t>
  </si>
  <si>
    <t>00032889</t>
  </si>
  <si>
    <t>贵州天使医疗器材有限公司</t>
  </si>
  <si>
    <t>10268207</t>
  </si>
  <si>
    <t>贵阳通源丰田汽车销售服务有限公司清镇分公司</t>
  </si>
  <si>
    <t>00028679</t>
  </si>
  <si>
    <t>贵州科伦药业有限公司</t>
  </si>
  <si>
    <t>10051597</t>
  </si>
  <si>
    <t>清镇佳慧超市有限责任公司</t>
  </si>
  <si>
    <t>10386665</t>
  </si>
  <si>
    <t>贵州华仁新材料有限公司</t>
  </si>
  <si>
    <t>10268686</t>
  </si>
  <si>
    <t>贵阳生涯科技有限公司</t>
  </si>
  <si>
    <t>10093425</t>
  </si>
  <si>
    <t>贵州四海达兴劳务建筑有限公司</t>
  </si>
  <si>
    <t>00032958</t>
  </si>
  <si>
    <t>贵州红枫经济发展有限公司</t>
  </si>
  <si>
    <t>00028446</t>
  </si>
  <si>
    <t>贵州省广播电视信息网络股份有限公司清镇市分公司</t>
  </si>
  <si>
    <t>00028715</t>
  </si>
  <si>
    <t>贵州省红枫湖轮船旅游公司</t>
  </si>
  <si>
    <t>10211404</t>
  </si>
  <si>
    <t>华创证券有限责任公司清镇云岭西路证券营业部</t>
  </si>
  <si>
    <t>10115233</t>
  </si>
  <si>
    <t>贵州清镇西南水泥有限公司</t>
  </si>
  <si>
    <t>10054908</t>
  </si>
  <si>
    <t>贵州华能焦化制气股份有限公司</t>
  </si>
  <si>
    <t>00027610</t>
  </si>
  <si>
    <t>00026600</t>
  </si>
  <si>
    <t>贵阳煤气气源厂</t>
  </si>
  <si>
    <t>10054794</t>
  </si>
  <si>
    <t>10394229</t>
  </si>
  <si>
    <t>贵州众旺食品有限责任公司</t>
  </si>
  <si>
    <t>00033874</t>
  </si>
  <si>
    <t>贵州猫跳河李官水电站</t>
  </si>
  <si>
    <t>00026597</t>
  </si>
  <si>
    <t>贵阳市烟草公司清镇市分公司</t>
  </si>
  <si>
    <t>修文县2018年度稳岗补贴审核情况汇总表</t>
  </si>
  <si>
    <t>00026567</t>
  </si>
  <si>
    <t>贵阳市烟草公司修文县分公司</t>
  </si>
  <si>
    <t>00032341</t>
  </si>
  <si>
    <t>贵阳天龙摩擦材料有限公司</t>
  </si>
  <si>
    <t>10110423</t>
  </si>
  <si>
    <t>贵州合力购物有限责任公司修文分公司</t>
  </si>
  <si>
    <t>00026553</t>
  </si>
  <si>
    <t>贵州省新华书店修文县支店</t>
  </si>
  <si>
    <t>00028123</t>
  </si>
  <si>
    <t>贵州电网有限责任公司贵阳修文供电局</t>
  </si>
  <si>
    <t>10186263</t>
  </si>
  <si>
    <t>贵州迈锐钻探设备制造有限公司</t>
  </si>
  <si>
    <t>10136667</t>
  </si>
  <si>
    <t>修文县高尔夫物业管理有限公司</t>
  </si>
  <si>
    <t>10147343</t>
  </si>
  <si>
    <t>贵阳修文国际会议中心有限公司</t>
  </si>
  <si>
    <t>00026560</t>
  </si>
  <si>
    <t>贵州省贵阳高尔夫度假中心有限公司</t>
  </si>
  <si>
    <t>00048764</t>
  </si>
  <si>
    <t>贵州修文国家粮食储备库</t>
  </si>
  <si>
    <t>00026535</t>
  </si>
  <si>
    <t>贵州修文农村商业银行股份有限公司</t>
  </si>
  <si>
    <t>00048849</t>
  </si>
  <si>
    <t>贵州华飞化学工业有限公司</t>
  </si>
  <si>
    <t>10089784</t>
  </si>
  <si>
    <t>贵阳统一企业有限公司</t>
  </si>
  <si>
    <t>10226483</t>
  </si>
  <si>
    <t>贵州新植农业科技有限责任公司</t>
  </si>
  <si>
    <t>10096163</t>
  </si>
  <si>
    <t>修文县城市建设投资开发有限责任公司</t>
  </si>
  <si>
    <t>开阳县2018年度稳岗补贴情况汇总表</t>
  </si>
  <si>
    <t>10229883</t>
  </si>
  <si>
    <t>贵州德坤置业有限公司</t>
  </si>
  <si>
    <t>10054381</t>
  </si>
  <si>
    <t>贵州开阳川东化工有限公司</t>
  </si>
  <si>
    <t>10054325</t>
  </si>
  <si>
    <t>贵州开阳恒远经贸发展有限责任公司</t>
  </si>
  <si>
    <t>10054516</t>
  </si>
  <si>
    <t>开阳黔顺汽车客货运输有限公司</t>
  </si>
  <si>
    <t>00021946</t>
  </si>
  <si>
    <t>开阳县农村信用合作联社</t>
  </si>
  <si>
    <t>00021965</t>
  </si>
  <si>
    <t>贵州省开阳县物资贸易有限公司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</si>
  <si>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0382423</t>
    </r>
  </si>
  <si>
    <t>贵阳鑫筑民爆经营有限公司开阳分公司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</si>
  <si>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0022465</t>
    </r>
  </si>
  <si>
    <t>开阳县饮食服务公司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</si>
  <si>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0054646</t>
    </r>
  </si>
  <si>
    <t>贵州省广播电视信息网络股份有限公司开阳县分公司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</si>
  <si>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0104226</t>
    </r>
  </si>
  <si>
    <t>开阳豪美传说精品酒店有限公司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</si>
  <si>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0021947</t>
    </r>
  </si>
  <si>
    <t>贵州盐业（集团）有限责任公司开阳分公司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</si>
  <si>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0028195</t>
    </r>
  </si>
  <si>
    <t>贵阳市烟草公司开阳县分公司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</si>
  <si>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0094384</t>
    </r>
  </si>
  <si>
    <t>贵州合力购物有限责任公司开阳县分公司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</si>
  <si>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0277543</t>
    </r>
  </si>
  <si>
    <t>贵州华联综合超市有限公司开阳分公司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</si>
  <si>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0211384</t>
    </r>
  </si>
  <si>
    <t>华创证券有限责任公司开阳开州大道证券营业部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</si>
  <si>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0029080</t>
    </r>
  </si>
  <si>
    <t>贵州电网有限责任公司贵阳开阳供电局</t>
  </si>
  <si>
    <t>10054341</t>
  </si>
  <si>
    <t>贵阳水务集团开阳县水务有限公司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</si>
  <si>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0022508</t>
    </r>
  </si>
  <si>
    <t>贵州省新华书店开阳县支店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</si>
  <si>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0027658</t>
    </r>
  </si>
  <si>
    <t>贵州省开阳金福喜食品有限公司</t>
  </si>
  <si>
    <t>息烽县2018年度稳岗补贴情况汇总表</t>
  </si>
  <si>
    <t>10134583</t>
  </si>
  <si>
    <t>贵州电网有限责任公司贵阳息烽供电局</t>
  </si>
  <si>
    <t>10309844</t>
  </si>
  <si>
    <t>华创证券有限责任公司息烽虎城大道证券营业部</t>
  </si>
  <si>
    <t>10183583</t>
  </si>
  <si>
    <t>贵阳正大有限公司</t>
  </si>
  <si>
    <t>00047993</t>
  </si>
  <si>
    <t>贵州水投水务集团息烽有限公司</t>
  </si>
  <si>
    <t>10327523</t>
  </si>
  <si>
    <t>贵州水投水务集团息烽水环境发展有限公司</t>
  </si>
  <si>
    <t>00026512</t>
  </si>
  <si>
    <t>贵州水投水务息烽小寨坝有限责任公司</t>
  </si>
  <si>
    <t>00026531</t>
  </si>
  <si>
    <t>贵州息烽磷矿有限责任公司</t>
  </si>
  <si>
    <t>00026521</t>
  </si>
  <si>
    <t>贵盐集团息烽分公司</t>
  </si>
  <si>
    <t>00047994</t>
  </si>
  <si>
    <t>贵州省新华书店息烽支店</t>
  </si>
  <si>
    <t>息烽瑞达汽车运输有限公司</t>
  </si>
  <si>
    <t>息烽瑞丰汽车检测服务有限公司</t>
  </si>
  <si>
    <t>息烽黔通汽车快捷客货运输有限公司</t>
  </si>
  <si>
    <t>10295423</t>
  </si>
  <si>
    <t>息烽山区水务发展有限责任公司</t>
  </si>
  <si>
    <t>00048118</t>
  </si>
  <si>
    <t>息烽县水利电力开发公司</t>
  </si>
  <si>
    <t>00048020</t>
  </si>
  <si>
    <t>贵州息烽农村商业银行股份有限公司</t>
  </si>
  <si>
    <t>00048014</t>
  </si>
  <si>
    <t>贵阳市烟草公司息烽县分公司</t>
  </si>
  <si>
    <t>贵阳鑫筑民爆经营有限公司息烽分公司</t>
  </si>
  <si>
    <t>00048035</t>
  </si>
  <si>
    <t>息烽县金穗粮油购销有限责任公司</t>
  </si>
  <si>
    <t>10063488</t>
  </si>
  <si>
    <t>贵州省广播电视信息网络股份有限公司息烽分公司</t>
  </si>
  <si>
    <t>00048056</t>
  </si>
  <si>
    <t>贵州林东煤业发展有限责任公司南山煤矿</t>
  </si>
  <si>
    <t>00026525</t>
  </si>
  <si>
    <t>息烽开磷塑料包装有限责任公司</t>
  </si>
  <si>
    <t>00031673</t>
  </si>
  <si>
    <t>贵州华信塑业有限公司</t>
  </si>
  <si>
    <t>市本级2018年度稳岗补贴审核情况汇总表</t>
  </si>
  <si>
    <t>00000422</t>
  </si>
  <si>
    <t>麦克奥迪（贵阳）仪器有限公司</t>
  </si>
  <si>
    <t>00005484</t>
  </si>
  <si>
    <t>贵州健兴药业有限公司</t>
  </si>
  <si>
    <t>10066108</t>
  </si>
  <si>
    <t>贵阳兴贵橡投资有限公司</t>
  </si>
  <si>
    <t>00004411</t>
  </si>
  <si>
    <t>贵阳奥特机电技术发展有限公司</t>
  </si>
  <si>
    <t>00004998</t>
  </si>
  <si>
    <t>贵州大集医药贸易有限责任公司</t>
  </si>
  <si>
    <t>00000289</t>
  </si>
  <si>
    <t>贵阳凯福糖果食品厂</t>
  </si>
  <si>
    <t>00001278</t>
  </si>
  <si>
    <t>贵阳灯具二厂</t>
  </si>
  <si>
    <t>00000790</t>
  </si>
  <si>
    <t>贵州武岳实业集团有限公司</t>
  </si>
  <si>
    <t>00031589</t>
  </si>
  <si>
    <t>贵阳科迈机械设备有限公司</t>
  </si>
  <si>
    <t>00000852</t>
  </si>
  <si>
    <t>贵州新华物业有限公司</t>
  </si>
  <si>
    <t>00005304</t>
  </si>
  <si>
    <t>贵阳安宝燃气防爆安全设备有限公司</t>
  </si>
  <si>
    <t>10061765</t>
  </si>
  <si>
    <t>贵阳市水利交通发展投资（集团）有限公司</t>
  </si>
  <si>
    <t>00032339</t>
  </si>
  <si>
    <t>贵州裕美房地产开发有限公司</t>
  </si>
  <si>
    <t>10066282</t>
  </si>
  <si>
    <t>贵阳筑水水利产业发展有限公司</t>
  </si>
  <si>
    <t>00000791</t>
  </si>
  <si>
    <t>贵州筑春酒业有限责任公司</t>
  </si>
  <si>
    <t>00000125</t>
  </si>
  <si>
    <t>中央储备粮贵阳直属库有限公司</t>
  </si>
  <si>
    <t>00001591</t>
  </si>
  <si>
    <t>贵州物联金属回收有限责任公司</t>
  </si>
  <si>
    <t>00030106</t>
  </si>
  <si>
    <t>贵州天能电力高科技有限公司</t>
  </si>
  <si>
    <t>10340403</t>
  </si>
  <si>
    <t>贵州信佳香商贸有限公司</t>
  </si>
  <si>
    <t>10068183</t>
  </si>
  <si>
    <t>贵州启荣实业有限公司</t>
  </si>
  <si>
    <t>00030073</t>
  </si>
  <si>
    <t>贵阳鸿源燃气建设发展有限公司</t>
  </si>
  <si>
    <t>00006511</t>
  </si>
  <si>
    <t>贵阳天虹会计师事务所有限公司</t>
  </si>
  <si>
    <t>00000084</t>
  </si>
  <si>
    <t>贵州省汽车三场有限责任公司</t>
  </si>
  <si>
    <t>00023657</t>
  </si>
  <si>
    <t>贵阳华科电镀有限公司</t>
  </si>
  <si>
    <t>10086251</t>
  </si>
  <si>
    <t>贵阳海格投资有限公司</t>
  </si>
  <si>
    <t>00005776</t>
  </si>
  <si>
    <t>贵州乡下妹食品有限公司</t>
  </si>
  <si>
    <t>00000050</t>
  </si>
  <si>
    <t>贵州省工艺美术公司</t>
  </si>
  <si>
    <t>00004217</t>
  </si>
  <si>
    <t>上海太太乐食品有限公司贵阳分公司</t>
  </si>
  <si>
    <t>00000768</t>
  </si>
  <si>
    <t>贵州省糖业烟酒有限公司</t>
  </si>
  <si>
    <t>00000769</t>
  </si>
  <si>
    <t>贵州长运汽车运输有限公司</t>
  </si>
  <si>
    <t>10085323</t>
  </si>
  <si>
    <t>贵州皓天光电科技有限公司</t>
  </si>
  <si>
    <t>00000251</t>
  </si>
  <si>
    <t>贵阳土产日杂有限公司</t>
  </si>
  <si>
    <t>00006330</t>
  </si>
  <si>
    <t>贵州鸿信视音频系统集成有限公司</t>
  </si>
  <si>
    <t>10164083</t>
  </si>
  <si>
    <t>贵州省新华书店图书音像有限责任公司</t>
  </si>
  <si>
    <t>00000113</t>
  </si>
  <si>
    <t>贵州省日用杂品公司</t>
  </si>
  <si>
    <t>10361625</t>
  </si>
  <si>
    <t>重庆铃宇消费品供应链有限公司贵阳分公司</t>
  </si>
  <si>
    <t>00004753</t>
  </si>
  <si>
    <t>贵州鹏业国际机电设备招标有限公司</t>
  </si>
  <si>
    <t>10093971</t>
  </si>
  <si>
    <t>贵州古赖酒业有限公司</t>
  </si>
  <si>
    <t>10086683</t>
  </si>
  <si>
    <t>贵州赖贵山酒业有限责任公司</t>
  </si>
  <si>
    <t>00001474</t>
  </si>
  <si>
    <t>贵州武岳酒店有限公司</t>
  </si>
  <si>
    <t>00028117</t>
  </si>
  <si>
    <t>贵州赛狮龙贸易发展有限责任公司</t>
  </si>
  <si>
    <t>10380223</t>
  </si>
  <si>
    <t>贵州比硕贸易有限公司</t>
  </si>
  <si>
    <t>00001415</t>
  </si>
  <si>
    <t>贵州西众塑胶股份有限公司</t>
  </si>
  <si>
    <t>00034999</t>
  </si>
  <si>
    <t>贵阳西南工具数控刀具有限公司</t>
  </si>
  <si>
    <t>10152043</t>
  </si>
  <si>
    <t>贵州高投服务管理有限公司</t>
  </si>
  <si>
    <t>00000080</t>
  </si>
  <si>
    <t>贵州省印刷物资公司</t>
  </si>
  <si>
    <t>00004915</t>
  </si>
  <si>
    <t>贵阳高新会计师事务所</t>
  </si>
  <si>
    <t>00004579</t>
  </si>
  <si>
    <t>贵阳得实电子产品销售有限责任公司</t>
  </si>
  <si>
    <t>10085363</t>
  </si>
  <si>
    <t>贵州中电酒店管理有限公司贵阳万丽酒店</t>
  </si>
  <si>
    <t>00033330</t>
  </si>
  <si>
    <t>贵州省属国有商贸改制企业托管中心有限公司</t>
  </si>
  <si>
    <t>00000079</t>
  </si>
  <si>
    <t>贵阳市新华书店</t>
  </si>
  <si>
    <t>00000260</t>
  </si>
  <si>
    <t>贵阳物资回收有限公司</t>
  </si>
  <si>
    <t>10161583</t>
  </si>
  <si>
    <t>贵阳工商投资控股有限公司</t>
  </si>
  <si>
    <t>00000821</t>
  </si>
  <si>
    <t>贵州新联酒店有限责任公司</t>
  </si>
  <si>
    <t>00000875</t>
  </si>
  <si>
    <t>贵州华工工具注塑有限公司</t>
  </si>
  <si>
    <t>00000385</t>
  </si>
  <si>
    <t>贵阳市邮政印刷厂</t>
  </si>
  <si>
    <t>00034088</t>
  </si>
  <si>
    <t>贵州分众广告传播有限公司</t>
  </si>
  <si>
    <t>10256787</t>
  </si>
  <si>
    <t>贵阳泓海源储运有限公司</t>
  </si>
  <si>
    <t>00000488</t>
  </si>
  <si>
    <t>贵阳南明秦海储运有限公司</t>
  </si>
  <si>
    <t>00007571</t>
  </si>
  <si>
    <t>中国国际货运航空有限公司贵阳营业部</t>
  </si>
  <si>
    <t>00004471</t>
  </si>
  <si>
    <t>贵州驰峰房地产开发有限公司</t>
  </si>
  <si>
    <t>10056686</t>
  </si>
  <si>
    <t>贵阳科福科技有限公司</t>
  </si>
  <si>
    <t>10076024</t>
  </si>
  <si>
    <t>贵州科福房地产开发有限公司</t>
  </si>
  <si>
    <t>00000743</t>
  </si>
  <si>
    <t>贵阳新星变压器有限公司</t>
  </si>
  <si>
    <t>00000033</t>
  </si>
  <si>
    <t>贵州省汽车工业贸易有限责任公司</t>
  </si>
  <si>
    <t>00027738</t>
  </si>
  <si>
    <t>贵州康诚发电设备有限责任公司</t>
  </si>
  <si>
    <t>00005811</t>
  </si>
  <si>
    <t>贵州广通建筑安装装饰工程有限公司</t>
  </si>
  <si>
    <t>00001718</t>
  </si>
  <si>
    <t>贵阳市服装二厂</t>
  </si>
  <si>
    <t>00001270</t>
  </si>
  <si>
    <t>贵阳市服装一厂</t>
  </si>
  <si>
    <t>00000747</t>
  </si>
  <si>
    <t>贵阳友谊（集团）股份有限公司</t>
  </si>
  <si>
    <t>00031259</t>
  </si>
  <si>
    <t>贵阳双鹏物业管理有限公司</t>
  </si>
  <si>
    <t>00021140</t>
  </si>
  <si>
    <t>贵阳市城镇集体工业企业联社</t>
  </si>
  <si>
    <t>10057123</t>
  </si>
  <si>
    <t>中国移动通信集团终端有限公司贵州分公司</t>
  </si>
  <si>
    <t>00028578</t>
  </si>
  <si>
    <t>第三砂轮厂(出中心人员）</t>
  </si>
  <si>
    <t>00000146</t>
  </si>
  <si>
    <t>第三砂轮厂</t>
  </si>
  <si>
    <t>10332683</t>
  </si>
  <si>
    <t>贵州省外商投资企业物资供销有限责任公司</t>
  </si>
  <si>
    <t>10058147</t>
  </si>
  <si>
    <t>贵州达众磨料磨具有限责任公司</t>
  </si>
  <si>
    <t>00001082</t>
  </si>
  <si>
    <t>贵阳钢窗总厂</t>
  </si>
  <si>
    <t>10081939</t>
  </si>
  <si>
    <t>贵阳鸿基物业管理有限公司南明分公司</t>
  </si>
  <si>
    <t>10093479</t>
  </si>
  <si>
    <t>贵阳鸿通运输开发有限公司购物中心</t>
  </si>
  <si>
    <t>00004183</t>
  </si>
  <si>
    <t>贵州华联商贸有限责任公司</t>
  </si>
  <si>
    <t>00001563</t>
  </si>
  <si>
    <t>贵州华联旅业有限责任公司</t>
  </si>
  <si>
    <t>10084364</t>
  </si>
  <si>
    <t>贵州机电（集团）有限公司</t>
  </si>
  <si>
    <t>00000155</t>
  </si>
  <si>
    <t>贵阳险峰机床有限责任公司</t>
  </si>
  <si>
    <t>00001609</t>
  </si>
  <si>
    <t>惠水险峰机床有限公司</t>
  </si>
  <si>
    <t>10380263</t>
  </si>
  <si>
    <t>贵阳元境贸易有限公司</t>
  </si>
  <si>
    <t>00028294</t>
  </si>
  <si>
    <t>贵州元龙房地产开发有限公司</t>
  </si>
  <si>
    <t>00031478</t>
  </si>
  <si>
    <t>贵州元和产业发展有限公司</t>
  </si>
  <si>
    <t>00034439</t>
  </si>
  <si>
    <t>贵州元和新纪物业管理有限公司</t>
  </si>
  <si>
    <t>00034419</t>
  </si>
  <si>
    <t>贵阳高峰石油机械有限公司</t>
  </si>
  <si>
    <t>00000154</t>
  </si>
  <si>
    <t>贵阳新天光电科技有限公司</t>
  </si>
  <si>
    <t>00006531</t>
  </si>
  <si>
    <t xml:space="preserve">贵州楚天环保有限公司 </t>
  </si>
  <si>
    <t>00004727</t>
  </si>
  <si>
    <t>贵阳鸿基物业管理有限公司</t>
  </si>
  <si>
    <t>10056705</t>
  </si>
  <si>
    <t>贵州富南建设工程有限公司</t>
  </si>
  <si>
    <t>00005788</t>
  </si>
  <si>
    <t>贵州前进轮胎实业开发有限公司</t>
  </si>
  <si>
    <t>00028808</t>
  </si>
  <si>
    <t>贵州轮胎厂</t>
  </si>
  <si>
    <t>00000095</t>
  </si>
  <si>
    <t>贵州省粮油食品进出口公司</t>
  </si>
  <si>
    <t>00005017</t>
  </si>
  <si>
    <t>贵州省交通规划勘察设计研究院股份有限公司</t>
  </si>
  <si>
    <t>00033705</t>
  </si>
  <si>
    <t>贵州大诚建筑发展总公司</t>
  </si>
  <si>
    <t>10056712</t>
  </si>
  <si>
    <t>贵州新贵粮食品进出口有限责任公司</t>
  </si>
  <si>
    <t>00006706</t>
  </si>
  <si>
    <t>贵州贵粮食品进出口有限责任公司</t>
  </si>
  <si>
    <t>10163784</t>
  </si>
  <si>
    <t>贵阳荷唱音乐应用科技有限公司</t>
  </si>
  <si>
    <t>00033904</t>
  </si>
  <si>
    <t>贵州嘉华酒店管理有限公司</t>
  </si>
  <si>
    <t>10075017</t>
  </si>
  <si>
    <t>大唐贵州黄花寨水电开发有限公司</t>
  </si>
  <si>
    <t>00043775</t>
  </si>
  <si>
    <t>贵州理想家具有限公司</t>
  </si>
  <si>
    <t>00004851</t>
  </si>
  <si>
    <t>贵州家喻装饰工程有限责任公司</t>
  </si>
  <si>
    <t>10344463</t>
  </si>
  <si>
    <t>贵州国安社区科技有限公司</t>
  </si>
  <si>
    <t>10059882</t>
  </si>
  <si>
    <t>贵阳和美妇产医院有限公司</t>
  </si>
  <si>
    <t>10214643</t>
  </si>
  <si>
    <t>贵阳供销集团有限公司</t>
  </si>
  <si>
    <t>00001438</t>
  </si>
  <si>
    <t>贵州省技术改造投资有限责任公司</t>
  </si>
  <si>
    <t>00007277</t>
  </si>
  <si>
    <t>贵阳市直机关文印中心</t>
  </si>
  <si>
    <t>00001455</t>
  </si>
  <si>
    <t>中国烟草贵州进出口有限责任公司</t>
  </si>
  <si>
    <t>00005161</t>
  </si>
  <si>
    <t>贵阳建筑勘察设计有限公司</t>
  </si>
  <si>
    <t>10256429</t>
  </si>
  <si>
    <t>贵州建勘建筑有限公司</t>
  </si>
  <si>
    <t>00002944</t>
  </si>
  <si>
    <t>贵州通力房地产开发有限责任公司</t>
  </si>
  <si>
    <t>00000112</t>
  </si>
  <si>
    <t>贵州省供销社汽车修配厂</t>
  </si>
  <si>
    <t>10058305</t>
  </si>
  <si>
    <t>贵州黔商市西投资担保股份有限公司</t>
  </si>
  <si>
    <t>00000372</t>
  </si>
  <si>
    <t>贵阳市第二帆布制品厂</t>
  </si>
  <si>
    <t>10068839</t>
  </si>
  <si>
    <t>贵阳新翰印务有限公司</t>
  </si>
  <si>
    <t>10158123</t>
  </si>
  <si>
    <t>利比投资咨询（上海）有限公司贵阳分公司</t>
  </si>
  <si>
    <t>00000103</t>
  </si>
  <si>
    <t>贵州省五金交电化工有限责任公司</t>
  </si>
  <si>
    <t>00000849</t>
  </si>
  <si>
    <t>贵阳景盛呢服有限公司</t>
  </si>
  <si>
    <t>00000469</t>
  </si>
  <si>
    <t>贵州新华印刷二厂</t>
  </si>
  <si>
    <t>00000175</t>
  </si>
  <si>
    <t>贵阳建筑材料总厂</t>
  </si>
  <si>
    <t>00000135</t>
  </si>
  <si>
    <t>贵阳新建汽车零部件厂</t>
  </si>
  <si>
    <t>10061056</t>
  </si>
  <si>
    <t>普定华宇轻质建材有限责任公司</t>
  </si>
  <si>
    <t>10056703</t>
  </si>
  <si>
    <t>贵州省商贸仓储物流有限责任公司</t>
  </si>
  <si>
    <t>00000808</t>
  </si>
  <si>
    <t>中国石化销售有限公司贵州贵阳花溪石油分公司</t>
  </si>
  <si>
    <t>00000809</t>
  </si>
  <si>
    <t>中国石化销售有限公司贵州贵阳乌当石油支公司</t>
  </si>
  <si>
    <t>00031458</t>
  </si>
  <si>
    <t>贵州省天然气有限公司</t>
  </si>
  <si>
    <t>00000807</t>
  </si>
  <si>
    <t>中国石化销售有限公司贵州贵阳石油分公司贵阳油库</t>
  </si>
  <si>
    <t>00000804</t>
  </si>
  <si>
    <t>中国石化销售有限公司贵州贵阳石油分公司营业部</t>
  </si>
  <si>
    <t>00000810</t>
  </si>
  <si>
    <t>中国石化销售有限公司贵州贵阳石油分公司</t>
  </si>
  <si>
    <t>00032870</t>
  </si>
  <si>
    <t>贵阳益辉工贸有限公司</t>
  </si>
  <si>
    <t>10123332</t>
  </si>
  <si>
    <t>贵州省煤层气页岩气工程技术研究中心</t>
  </si>
  <si>
    <t>00003412</t>
  </si>
  <si>
    <t>贵阳市第九建筑工程处</t>
  </si>
  <si>
    <t>10193423</t>
  </si>
  <si>
    <t>奥的斯机电电梯有限公司贵州分公司</t>
  </si>
  <si>
    <t>00000789</t>
  </si>
  <si>
    <t>贵州新型保温材料厂有限责任公司</t>
  </si>
  <si>
    <t>10081597</t>
  </si>
  <si>
    <t>贵州红湖发动机零部件有限公司</t>
  </si>
  <si>
    <t>10199195</t>
  </si>
  <si>
    <t>锦泰财产保险股份有限公司贵州分公司</t>
  </si>
  <si>
    <t>10135684</t>
  </si>
  <si>
    <t>贵州电网有限责任公司花溪供电局</t>
  </si>
  <si>
    <t>00001454</t>
  </si>
  <si>
    <t>贵州建工集团第六建筑工程有限责任公司</t>
  </si>
  <si>
    <t>00000872</t>
  </si>
  <si>
    <t>贵州成黔车辆装配修理有限公司</t>
  </si>
  <si>
    <t>10079297</t>
  </si>
  <si>
    <t>贵阳金丰物业管理有限公司</t>
  </si>
  <si>
    <t>10268183</t>
  </si>
  <si>
    <t>贵州省绿筑科建住宅产业化发展有限公司</t>
  </si>
  <si>
    <t>00000212</t>
  </si>
  <si>
    <t>贵阳卫生材料厂</t>
  </si>
  <si>
    <t>00000423</t>
  </si>
  <si>
    <t>贵州拜特制药有限公司</t>
  </si>
  <si>
    <t>00032248</t>
  </si>
  <si>
    <t>贵阳玖澳房地产开发有限公司</t>
  </si>
  <si>
    <t>10065186</t>
  </si>
  <si>
    <t>贵州新进房地产开发有限公司</t>
  </si>
  <si>
    <t>10117424</t>
  </si>
  <si>
    <t>内蒙古伊利实业集团股份有限公司贵阳第一分公司</t>
  </si>
  <si>
    <t>10070099</t>
  </si>
  <si>
    <t>贵州驰宇广告有限公司</t>
  </si>
  <si>
    <t>10086464</t>
  </si>
  <si>
    <t>贵州省广告会展有限责任公司</t>
  </si>
  <si>
    <t>00030481</t>
  </si>
  <si>
    <t>贵阳市金阳建设投资集团物资有限公司</t>
  </si>
  <si>
    <t>00001655</t>
  </si>
  <si>
    <t>贵阳市新产品开发实验总厂</t>
  </si>
  <si>
    <t>10077998</t>
  </si>
  <si>
    <t>贵阳三合物业有限责任公司</t>
  </si>
  <si>
    <t>00033734</t>
  </si>
  <si>
    <t>贵州彩虹商贸有限责任公司</t>
  </si>
  <si>
    <t>10049488</t>
  </si>
  <si>
    <t>瓮福国际贸易股份有限公司</t>
  </si>
  <si>
    <t>10195006</t>
  </si>
  <si>
    <t>贵州福贵投资管理有限公司</t>
  </si>
  <si>
    <t>00000227</t>
  </si>
  <si>
    <t>贵阳喷水池商厦连锁经营有限公司</t>
  </si>
  <si>
    <t>00000236</t>
  </si>
  <si>
    <t>贵州水产公司</t>
  </si>
  <si>
    <t>00000230</t>
  </si>
  <si>
    <t>贵阳针纺织品批发公司</t>
  </si>
  <si>
    <t>00001056</t>
  </si>
  <si>
    <t>华能贵诚信托有限公司</t>
  </si>
  <si>
    <t>10097644</t>
  </si>
  <si>
    <t>贵州美益投资（集团）有限公司</t>
  </si>
  <si>
    <t>00000845</t>
  </si>
  <si>
    <t>贵州商业储运（集团）有限公司</t>
  </si>
  <si>
    <t>10203864</t>
  </si>
  <si>
    <t>贵州安然大地投资有限公司</t>
  </si>
  <si>
    <t>10079357</t>
  </si>
  <si>
    <t>贵阳沁园餐饮管理有限公司</t>
  </si>
  <si>
    <t>00028048</t>
  </si>
  <si>
    <t>贵州前进橡胶厂</t>
  </si>
  <si>
    <t>00000803</t>
  </si>
  <si>
    <t>中国石化销售有限公司贵州石油分公司</t>
  </si>
  <si>
    <t>00005350</t>
  </si>
  <si>
    <t>贵阳永乐药业有限公司</t>
  </si>
  <si>
    <t>00029832</t>
  </si>
  <si>
    <t>贵州星田庆铃汽车贸易有限责任公司</t>
  </si>
  <si>
    <t>00034225</t>
  </si>
  <si>
    <t>贵州兴新田庆铃汽车销售服务有限公司</t>
  </si>
  <si>
    <t>10173063</t>
  </si>
  <si>
    <t>贵州盛大柳工机械设备销售服务有限公司</t>
  </si>
  <si>
    <t>00000022</t>
  </si>
  <si>
    <t>贵州新联进出口有限公司</t>
  </si>
  <si>
    <t>10386583</t>
  </si>
  <si>
    <t>贵州荟康医疗管理有限公司</t>
  </si>
  <si>
    <t>10174463</t>
  </si>
  <si>
    <t>贵州黔贵市政工程有限公司</t>
  </si>
  <si>
    <t>00000201</t>
  </si>
  <si>
    <t>贵州燃气集团股份有限公司</t>
  </si>
  <si>
    <t>00000029</t>
  </si>
  <si>
    <t>贵州省物资现代物流集团有限责任公司</t>
  </si>
  <si>
    <t>00000865</t>
  </si>
  <si>
    <t>贵州汽车修理公司</t>
  </si>
  <si>
    <t>00001567</t>
  </si>
  <si>
    <t>贵阳市教育印刷厂</t>
  </si>
  <si>
    <t>00005260</t>
  </si>
  <si>
    <t>贵州武岳实业集团房地产开发有限公司</t>
  </si>
  <si>
    <t>00000773</t>
  </si>
  <si>
    <t>贵阳市老东门浴室</t>
  </si>
  <si>
    <t>00000296</t>
  </si>
  <si>
    <t>贵阳市广寒宫糕点食品厂</t>
  </si>
  <si>
    <t>00000334</t>
  </si>
  <si>
    <t>贵阳市第三浴室</t>
  </si>
  <si>
    <t>00000337</t>
  </si>
  <si>
    <t>贵阳市第一浴室</t>
  </si>
  <si>
    <t>10208923</t>
  </si>
  <si>
    <t>贵阳互联网金融产业投资发展有限公司</t>
  </si>
  <si>
    <t>10338103</t>
  </si>
  <si>
    <t>贵州数行科技有限公司</t>
  </si>
  <si>
    <t>10197471</t>
  </si>
  <si>
    <t>贵阳市水交项目管理有限公司</t>
  </si>
  <si>
    <t>00029548</t>
  </si>
  <si>
    <t>贵阳黄果树房地产开发有限公司</t>
  </si>
  <si>
    <t>00027817</t>
  </si>
  <si>
    <t>贵州永吉房地产开发有限责任公司</t>
  </si>
  <si>
    <t>10097283</t>
  </si>
  <si>
    <t>贵州德福房地产开发有限公司</t>
  </si>
  <si>
    <t>10100407</t>
  </si>
  <si>
    <t>贵州水利实业有限公司</t>
  </si>
  <si>
    <t>10057814</t>
  </si>
  <si>
    <t>贵阳智建绿化有限公司</t>
  </si>
  <si>
    <t>00000823</t>
  </si>
  <si>
    <t>贵州省金属材料总公司</t>
  </si>
  <si>
    <t>10263685</t>
  </si>
  <si>
    <t>贵阳聚正润农产品市场管理有限公司</t>
  </si>
  <si>
    <t>00000178</t>
  </si>
  <si>
    <t>贵阳东风陶瓷厂</t>
  </si>
  <si>
    <t>00001276</t>
  </si>
  <si>
    <t>贵州建工集团有限公司</t>
  </si>
  <si>
    <t>00000204</t>
  </si>
  <si>
    <t>贵阳市药材公司</t>
  </si>
  <si>
    <t>00001739</t>
  </si>
  <si>
    <t>贵州北极熊实业有限公司</t>
  </si>
  <si>
    <t>10060292</t>
  </si>
  <si>
    <t>鼎和财产保险股份有限公司贵州分公司</t>
  </si>
  <si>
    <t>00000071</t>
  </si>
  <si>
    <t>贵州省医疗器械工业有限责任公司</t>
  </si>
  <si>
    <t>00000070</t>
  </si>
  <si>
    <t>贵州康乾盛贸易有限责任公司</t>
  </si>
  <si>
    <t>00000512</t>
  </si>
  <si>
    <t>贵州广天建设管理咨询有限公司</t>
  </si>
  <si>
    <t>00004673</t>
  </si>
  <si>
    <t>贵阳祥云电机股份合作公司</t>
  </si>
  <si>
    <t>10308784</t>
  </si>
  <si>
    <t>贵阳广寒宫商贸有限公司</t>
  </si>
  <si>
    <t>10091743</t>
  </si>
  <si>
    <t>贵州岱高传动带有限公司</t>
  </si>
  <si>
    <t>10095443</t>
  </si>
  <si>
    <t>贵州湘黔三好工程机械有限公司</t>
  </si>
  <si>
    <t>00000464</t>
  </si>
  <si>
    <t>贵州千叶药品包装股份有限公司</t>
  </si>
  <si>
    <t>10074158</t>
  </si>
  <si>
    <t>贵州蒂粹茶业有限公司</t>
  </si>
  <si>
    <t>10073539</t>
  </si>
  <si>
    <t>贵州美宝贸易有限公司</t>
  </si>
  <si>
    <t>00031004</t>
  </si>
  <si>
    <t>贵阳娘家米汤饭店餐饮管理咨询有限公司</t>
  </si>
  <si>
    <t>00032610</t>
  </si>
  <si>
    <t>贵州洪美贸易有限责任公司</t>
  </si>
  <si>
    <t>10090369</t>
  </si>
  <si>
    <t>贵州公路运输设备物资贸易中心</t>
  </si>
  <si>
    <t>00001603</t>
  </si>
  <si>
    <t>贵阳鑫鑫农产日杂有限公司</t>
  </si>
  <si>
    <t>00034946</t>
  </si>
  <si>
    <t>贵阳电气控制设备有限公司</t>
  </si>
  <si>
    <t>00026463</t>
  </si>
  <si>
    <t>贵州博益科技发展有限公司</t>
  </si>
  <si>
    <t>00001749</t>
  </si>
  <si>
    <t>贵阳富中酒店有限公司</t>
  </si>
  <si>
    <t>10170084</t>
  </si>
  <si>
    <t>贵银仓储管理有限公司贵阳分公司</t>
  </si>
  <si>
    <t>00005367</t>
  </si>
  <si>
    <t>华创证券有限责任公司</t>
  </si>
  <si>
    <t>00000287</t>
  </si>
  <si>
    <t>贵阳机械化土石方工程有限公司</t>
  </si>
  <si>
    <t>00030153</t>
  </si>
  <si>
    <t>贵州威顿晶磷电子材料股份有限公司</t>
  </si>
  <si>
    <t>00046225</t>
  </si>
  <si>
    <t>贵阳世纪颐和物业管理有限责任公司</t>
  </si>
  <si>
    <t>10318190</t>
  </si>
  <si>
    <t>贵州联晟冶金综合管理有限公司</t>
  </si>
  <si>
    <t>00001371</t>
  </si>
  <si>
    <t>贵阳宇顺气体有限公司</t>
  </si>
  <si>
    <t>00027528</t>
  </si>
  <si>
    <t>贵阳宇顺气体有限公司销售分公司</t>
  </si>
  <si>
    <t>10051369</t>
  </si>
  <si>
    <t>贵州飞锐体育发展有限责任公司</t>
  </si>
  <si>
    <t>00000373</t>
  </si>
  <si>
    <t>贵州阳光产权交易所有限公司</t>
  </si>
  <si>
    <t>10082240</t>
  </si>
  <si>
    <t>贵州黎阳天翔科技有限公司</t>
  </si>
  <si>
    <t>10101263</t>
  </si>
  <si>
    <t>贵阳利美康医院有限公司</t>
  </si>
  <si>
    <t>10080973</t>
  </si>
  <si>
    <t>贵阳交通枢纽置业开发有限公司</t>
  </si>
  <si>
    <t>00005013</t>
  </si>
  <si>
    <t>贵州建工岩土基础工程有限公司</t>
  </si>
  <si>
    <t>00000059</t>
  </si>
  <si>
    <t>瓮福（集团）有限责任公司</t>
  </si>
  <si>
    <t>00000137</t>
  </si>
  <si>
    <t>第六砂轮厂</t>
  </si>
  <si>
    <t>10159084</t>
  </si>
  <si>
    <t>贵州金岐天翼商贸有限公司</t>
  </si>
  <si>
    <t>00033554</t>
  </si>
  <si>
    <t>贵州金杨油脂有限公司</t>
  </si>
  <si>
    <t>10056687</t>
  </si>
  <si>
    <t>贵州兴达兴建材股份有限公司</t>
  </si>
  <si>
    <t>00007255</t>
  </si>
  <si>
    <t>贵州黔惠通工程造价事务有限公司</t>
  </si>
  <si>
    <t>10255434</t>
  </si>
  <si>
    <t>贵州信邦富顿科技有限公司</t>
  </si>
  <si>
    <t>00005248</t>
  </si>
  <si>
    <t>贵阳市城市建设投资（集团）康居房地产开发有限公司</t>
  </si>
  <si>
    <t>00004677</t>
  </si>
  <si>
    <t>贵阳小河供销合作社</t>
  </si>
  <si>
    <t>10057080</t>
  </si>
  <si>
    <t>贵阳世纪金源购物中心置业有限公司</t>
  </si>
  <si>
    <t>10084384</t>
  </si>
  <si>
    <t>威顿（中国）化工有限责任公司贵阳分公司</t>
  </si>
  <si>
    <t>00001177</t>
  </si>
  <si>
    <t>贵州驰宇企业发展有限责任公司</t>
  </si>
  <si>
    <t>10093127</t>
  </si>
  <si>
    <t>贵州英诺威信科技有限公司</t>
  </si>
  <si>
    <t>00000784</t>
  </si>
  <si>
    <t>贵州省医药（集团）有限责任公司</t>
  </si>
  <si>
    <t>10065996</t>
  </si>
  <si>
    <t>贵阳欣成佳信息咨询服务有限公司</t>
  </si>
  <si>
    <t>10091145</t>
  </si>
  <si>
    <t>贵州电影电视制作有限公司</t>
  </si>
  <si>
    <t>00030384</t>
  </si>
  <si>
    <t>贵阳华旭科技开发有限公司</t>
  </si>
  <si>
    <t>00029899</t>
  </si>
  <si>
    <t>贵阳桑力电子实业有限公司</t>
  </si>
  <si>
    <t>0000009</t>
  </si>
  <si>
    <t>贵州天能物业管理有限公司</t>
  </si>
  <si>
    <t>00033449</t>
  </si>
  <si>
    <t>贵阳能辉消防工程有限公司</t>
  </si>
  <si>
    <t>00000278</t>
  </si>
  <si>
    <t>贵阳影业发展有限公司</t>
  </si>
  <si>
    <t>00023949</t>
  </si>
  <si>
    <t>贵州国美电器有限公司</t>
  </si>
  <si>
    <t>10080665</t>
  </si>
  <si>
    <t>贵州乾通华盛汽车销售服务有限公司</t>
  </si>
  <si>
    <t>10080682</t>
  </si>
  <si>
    <t>贵州乾通南华汽车销售服务有限公司</t>
  </si>
  <si>
    <t>10255422</t>
  </si>
  <si>
    <t>贵阳语玩科技有限公司</t>
  </si>
  <si>
    <t>00005662</t>
  </si>
  <si>
    <t>成都宅急送快运有限公司贵阳分公司</t>
  </si>
  <si>
    <t>10256086</t>
  </si>
  <si>
    <t>多彩贵州航空有限公司</t>
  </si>
  <si>
    <t>00001456</t>
  </si>
  <si>
    <t>贵州省建筑科研设计院有限公司</t>
  </si>
  <si>
    <t>10127023</t>
  </si>
  <si>
    <t>粤电集团贵州有限公司</t>
  </si>
  <si>
    <t>00005698</t>
  </si>
  <si>
    <t>上海三菱电梯有限公司贵州分公司</t>
  </si>
  <si>
    <t>10250723</t>
  </si>
  <si>
    <t>贵州省商务产业投资有限责任公司</t>
  </si>
  <si>
    <t>10282643</t>
  </si>
  <si>
    <t>贵州省商贸投资（集团）有限责任公司</t>
  </si>
  <si>
    <t>00000168</t>
  </si>
  <si>
    <t>贵阳永青仪电科技有限公司</t>
  </si>
  <si>
    <t>0027799</t>
  </si>
  <si>
    <t>贵州智华建设工程有限责任公司</t>
  </si>
  <si>
    <t>10219483</t>
  </si>
  <si>
    <t>贵州华通华福汽车销售服务有限公司</t>
  </si>
  <si>
    <t>10082518</t>
  </si>
  <si>
    <t>贵州商储胜记仓物流有限公司</t>
  </si>
  <si>
    <t>10080178</t>
  </si>
  <si>
    <t>00001714</t>
  </si>
  <si>
    <t>贵阳市阳关饲养场</t>
  </si>
  <si>
    <t>00001377</t>
  </si>
  <si>
    <t>贵州宏宇汽车贸易有限公司</t>
  </si>
  <si>
    <t>00000180</t>
  </si>
  <si>
    <t>贵阳星和投资有限公司</t>
  </si>
  <si>
    <t>10324407</t>
  </si>
  <si>
    <t>贵州亨达集团电子信息技术有限公司</t>
  </si>
  <si>
    <t>00003382</t>
  </si>
  <si>
    <t>贵州贵龙饭店酒店管理有限责任公司</t>
  </si>
  <si>
    <t>10080683</t>
  </si>
  <si>
    <t>贵州乾通东远汽车销售服务有限公司</t>
  </si>
  <si>
    <t>10055630</t>
  </si>
  <si>
    <t>贵州省电子证书有限公司</t>
  </si>
  <si>
    <t>10061320</t>
  </si>
  <si>
    <t>贵阳世纪金源大饭店管理有限责任公司</t>
  </si>
  <si>
    <t>10124543</t>
  </si>
  <si>
    <t>贵州成黔物业管理有限公司</t>
  </si>
  <si>
    <t>00031393</t>
  </si>
  <si>
    <t>贵阳天骄汽车服务有限公司</t>
  </si>
  <si>
    <t>00026663</t>
  </si>
  <si>
    <t>贵州业成消防工程有限公司</t>
  </si>
  <si>
    <t>00000874</t>
  </si>
  <si>
    <t>贵州千秋林业有限公司</t>
  </si>
  <si>
    <t>10324406</t>
  </si>
  <si>
    <t>贵州亨达集团建设开发有限公司</t>
  </si>
  <si>
    <t>10076105</t>
  </si>
  <si>
    <t>贵州亨达集团信息安全技术有限公司</t>
  </si>
  <si>
    <t>10198845</t>
  </si>
  <si>
    <t>上海广汇德太保险代理有限公司贵州分公司</t>
  </si>
  <si>
    <t>00001274</t>
  </si>
  <si>
    <t>贵州乾通汽车销售有限责任有限公司</t>
  </si>
  <si>
    <t>10080661</t>
  </si>
  <si>
    <t>贵州乾通汽车俱乐部有限公司</t>
  </si>
  <si>
    <t>10080660</t>
  </si>
  <si>
    <t>贵州乾通汽车进出口销售有限责任公司</t>
  </si>
  <si>
    <t>00030005</t>
  </si>
  <si>
    <t>贵阳市金阳建设投资集团房地产置业有限公司</t>
  </si>
  <si>
    <t>10094643</t>
  </si>
  <si>
    <t>大唐贵州发电有限公司燃料分公司</t>
  </si>
  <si>
    <t>00001543</t>
  </si>
  <si>
    <t>贵阳市木材工业公司</t>
  </si>
  <si>
    <t>00000430</t>
  </si>
  <si>
    <t>贵州景诚制药有限公司</t>
  </si>
  <si>
    <t>00032273</t>
  </si>
  <si>
    <t>贵州景峰药品销售有限公司</t>
  </si>
  <si>
    <t>00000335</t>
  </si>
  <si>
    <t>贵阳银源会展中心有限公司</t>
  </si>
  <si>
    <t>10071337</t>
  </si>
  <si>
    <t>贵阳国际会议展览中心有限公司</t>
  </si>
  <si>
    <t>10082259</t>
  </si>
  <si>
    <t>康师傅（重庆）方便食品有限公司</t>
  </si>
  <si>
    <t>00039764</t>
  </si>
  <si>
    <t>贵州正宇机械有限公司</t>
  </si>
  <si>
    <t>10215663</t>
  </si>
  <si>
    <t>贵州省贵民发展投资有限责任公司</t>
  </si>
  <si>
    <t>00003397</t>
  </si>
  <si>
    <t>贵州三维工程建设监理咨询有限公司</t>
  </si>
  <si>
    <t>00029771</t>
  </si>
  <si>
    <t>贵州中钻机械设备有限公司</t>
  </si>
  <si>
    <t>00033976</t>
  </si>
  <si>
    <t>贵州大众橡胶有限公司</t>
  </si>
  <si>
    <t>00007189</t>
  </si>
  <si>
    <t>贵州百灵企业集团和仁堂药业有限公司</t>
  </si>
  <si>
    <t>00005652</t>
  </si>
  <si>
    <t>贵阳德堡印务有限公司</t>
  </si>
  <si>
    <t>00031946</t>
  </si>
  <si>
    <t>贵阳宇龙纸制品加工有限公司</t>
  </si>
  <si>
    <t>10087305</t>
  </si>
  <si>
    <t>贵阳林城万宜酒店投资管理有限公司</t>
  </si>
  <si>
    <t>99</t>
  </si>
  <si>
    <t>0</t>
  </si>
  <si>
    <t>中天城投集团景观维修有限公司</t>
  </si>
  <si>
    <t>00007192</t>
  </si>
  <si>
    <t>贵州中水建设管理股份有限公司</t>
  </si>
  <si>
    <t>00044966</t>
  </si>
  <si>
    <t>贵阳心联心物流有限公司</t>
  </si>
  <si>
    <t>贵州科海新技术发展有限公司</t>
  </si>
  <si>
    <t>00000075</t>
  </si>
  <si>
    <t>贵州省木材工业有限公司</t>
  </si>
  <si>
    <t>10112412</t>
  </si>
  <si>
    <t>贵阳市城投房地产开发有限公司</t>
  </si>
  <si>
    <t>10108086</t>
  </si>
  <si>
    <t>贵阳市城投资产经营有限公司</t>
  </si>
  <si>
    <t>10268024</t>
  </si>
  <si>
    <t>贵州同济堂中药饮片有限公司</t>
  </si>
  <si>
    <t>10060122</t>
  </si>
  <si>
    <t>上海红星美凯龙品牌管理有限公司贵阳分公司</t>
  </si>
  <si>
    <t>10273747</t>
  </si>
  <si>
    <t>中国石化销售有限公司贵州石油分公司1</t>
  </si>
  <si>
    <t>10273750</t>
  </si>
  <si>
    <t>中国石化销售有限公司贵州贵阳石油分公司1</t>
  </si>
  <si>
    <t>00006682</t>
  </si>
  <si>
    <t>贵州省动能煤炭技术发展服务有限公司</t>
  </si>
  <si>
    <t>00004117</t>
  </si>
  <si>
    <t>贵州大隆药业有限责任公司</t>
  </si>
  <si>
    <t>00001665</t>
  </si>
  <si>
    <t>贵阳北极星特种汽车厂</t>
  </si>
  <si>
    <t>00000153</t>
  </si>
  <si>
    <t>贵阳通强专用汽车制造厂</t>
  </si>
  <si>
    <t>00028561</t>
  </si>
  <si>
    <t>贵阳通强专用汽车制造厂（出中心人员）</t>
  </si>
  <si>
    <t>00028826</t>
  </si>
  <si>
    <t>贵州省医药（集团）和平药房连锁有限公司</t>
  </si>
  <si>
    <t>00028854</t>
  </si>
  <si>
    <t>贵州天任电力科技自动化有限公司</t>
  </si>
  <si>
    <t>00000216</t>
  </si>
  <si>
    <t>贵阳国家高新技术产业开发区建设发展有限公司</t>
  </si>
  <si>
    <t>00001589</t>
  </si>
  <si>
    <t>贵阳高新东风建材有限公司</t>
  </si>
  <si>
    <t>00030691</t>
  </si>
  <si>
    <t>贵阳高新元丰资产投资管理咨询有限责任公司</t>
  </si>
  <si>
    <t>10060163</t>
  </si>
  <si>
    <t>贵阳德众物业服务有限责任公司</t>
  </si>
  <si>
    <t>00005245</t>
  </si>
  <si>
    <t>贵阳农村商业银行股份有限公司小河支行</t>
  </si>
  <si>
    <t>00001576</t>
  </si>
  <si>
    <t>贵州贵阳元驰石油运输有限公司</t>
  </si>
  <si>
    <t>10135403</t>
  </si>
  <si>
    <t>贵州烟草投资管理有限公司</t>
  </si>
  <si>
    <t>00000222</t>
  </si>
  <si>
    <t>贵州省贵阳市进出口公司</t>
  </si>
  <si>
    <t>10066094</t>
  </si>
  <si>
    <t>贵州金域医学检验中心有限公司</t>
  </si>
  <si>
    <t>00005671</t>
  </si>
  <si>
    <t>贵州红华便利购物连锁有限公司</t>
  </si>
  <si>
    <t>00000223</t>
  </si>
  <si>
    <t>贵州盐业（集团）有限责任公司贵阳分公司</t>
  </si>
  <si>
    <t>00005648</t>
  </si>
  <si>
    <t>贵州金桥药业有限公司</t>
  </si>
  <si>
    <t>00000058</t>
  </si>
  <si>
    <t>贵州石油化工机械厂</t>
  </si>
  <si>
    <t>00000256</t>
  </si>
  <si>
    <t>贵阳副食果品有限公司</t>
  </si>
  <si>
    <t>00004868</t>
  </si>
  <si>
    <t>贵州前进橡胶内胎公司</t>
  </si>
  <si>
    <t>10167763</t>
  </si>
  <si>
    <t>贵州凯顺贸易有限公司</t>
  </si>
  <si>
    <t>00000844</t>
  </si>
  <si>
    <t>贵州省贵阳汽车客运有限公司</t>
  </si>
  <si>
    <t>10049426</t>
  </si>
  <si>
    <t>贵州中恒信会计师事务有限公司</t>
  </si>
  <si>
    <t>00000109</t>
  </si>
  <si>
    <t>贵州省农业生产资料公司</t>
  </si>
  <si>
    <t>10392746</t>
  </si>
  <si>
    <t>贵州登记结算有限责任公司</t>
  </si>
  <si>
    <t>00000825</t>
  </si>
  <si>
    <t>中国物资储运湛江集团公司贵阳公司</t>
  </si>
  <si>
    <t>00001845</t>
  </si>
  <si>
    <t>贵州水红铁路有限责任公司</t>
  </si>
  <si>
    <t>00035945</t>
  </si>
  <si>
    <t>贵州侨新房地产开发有限公司</t>
  </si>
  <si>
    <t>00000181</t>
  </si>
  <si>
    <t>贵阳第一玻璃有限公司</t>
  </si>
  <si>
    <t>00005726</t>
  </si>
  <si>
    <t>贵阳升华汽车城有限公司</t>
  </si>
  <si>
    <t>00033639</t>
  </si>
  <si>
    <t>贵州宏业物业服务有限责任公司</t>
  </si>
  <si>
    <t>10084980</t>
  </si>
  <si>
    <t>新疆广汇租赁服务有限公司贵州分公司</t>
  </si>
  <si>
    <t>10080066</t>
  </si>
  <si>
    <t>贵州高速投资集团有限公司</t>
  </si>
  <si>
    <t>10239264</t>
  </si>
  <si>
    <t>贵州最美高速商贸有限公司</t>
  </si>
  <si>
    <t>00032839</t>
  </si>
  <si>
    <t>贵州润丰汽车服务有限公司</t>
  </si>
  <si>
    <t>00000320</t>
  </si>
  <si>
    <t>贵阳商业贸易有限公司</t>
  </si>
  <si>
    <t>00004548</t>
  </si>
  <si>
    <t>贵阳市建设投资控股有限公司</t>
  </si>
  <si>
    <t>00006529</t>
  </si>
  <si>
    <t>贵州三超科技信息系统有限公司</t>
  </si>
  <si>
    <t>00006499</t>
  </si>
  <si>
    <t>贵阳创天公交车体网络联合广告有限公司</t>
  </si>
  <si>
    <t>10122343</t>
  </si>
  <si>
    <t>贵州银行股份有限公司</t>
  </si>
  <si>
    <t>00032468</t>
  </si>
  <si>
    <t>贵州一桓物业管理有限责任公司</t>
  </si>
  <si>
    <t>10236763</t>
  </si>
  <si>
    <t>贵州华夏骨科医院有限公司</t>
  </si>
  <si>
    <t>00005246</t>
  </si>
  <si>
    <t>贵州省经贸联运有限责任公司</t>
  </si>
  <si>
    <t>00030756</t>
  </si>
  <si>
    <t>贵州威振护运有限公司</t>
  </si>
  <si>
    <t>00001618</t>
  </si>
  <si>
    <t>贵州空港客货销售有限公司</t>
  </si>
  <si>
    <t>10059627</t>
  </si>
  <si>
    <t>贵阳市城市轨道交通有限公司</t>
  </si>
  <si>
    <t>10070128</t>
  </si>
  <si>
    <t>华创证券有限责任公司贵阳中华北路证券营业部</t>
  </si>
  <si>
    <t>00032472</t>
  </si>
  <si>
    <t>贵州詹阳动力重工有限公司</t>
  </si>
  <si>
    <t>00000073</t>
  </si>
  <si>
    <t>贵州省木业有限责任公司</t>
  </si>
  <si>
    <t>00006918</t>
  </si>
  <si>
    <t>贵州华通汽车贸易服务有限公司</t>
  </si>
  <si>
    <t>00000192</t>
  </si>
  <si>
    <t>贵阳神力工贸股份合作公司</t>
  </si>
  <si>
    <t>10215084</t>
  </si>
  <si>
    <t>贵州泛亚信通网络科技有限公司</t>
  </si>
  <si>
    <t>10301884</t>
  </si>
  <si>
    <t>贵州航空投资控股集团有限责任公司</t>
  </si>
  <si>
    <t>00005016</t>
  </si>
  <si>
    <t>贵州东华工程股份有限公司</t>
  </si>
  <si>
    <t>00000841</t>
  </si>
  <si>
    <t>贵州万顺堂药业有限公司</t>
  </si>
  <si>
    <t>00001778</t>
  </si>
  <si>
    <t xml:space="preserve">贵州物联（集团）有限公司 </t>
  </si>
  <si>
    <t>10049641</t>
  </si>
  <si>
    <t>贵阳市城市发展投资（集团）股份有限公司</t>
  </si>
  <si>
    <t>10093363</t>
  </si>
  <si>
    <t>蒂森电梯有限公司贵阳分公司</t>
  </si>
  <si>
    <t>00001684</t>
  </si>
  <si>
    <t>贵阳黔坤建设有限责任公司</t>
  </si>
  <si>
    <t>00000295</t>
  </si>
  <si>
    <t>贵阳味莼园食品股份有限公司</t>
  </si>
  <si>
    <t>00005466</t>
  </si>
  <si>
    <t>贵州神奇百盛商业发展有限公司</t>
  </si>
  <si>
    <t>00000286</t>
  </si>
  <si>
    <t>贵阳市建筑安装工程股份有限公司</t>
  </si>
  <si>
    <t>00034996</t>
  </si>
  <si>
    <t>10095347</t>
  </si>
  <si>
    <t>贵州省花灯剧院有限责任公司</t>
  </si>
  <si>
    <t>00004651</t>
  </si>
  <si>
    <t>贵州高速黔通建设工程有限公司</t>
  </si>
  <si>
    <t>00001541</t>
  </si>
  <si>
    <t>贵州省航电开发投资公司</t>
  </si>
  <si>
    <t>00001633</t>
  </si>
  <si>
    <t>贵阳市联源物业管理有限公司</t>
  </si>
  <si>
    <t>10063183</t>
  </si>
  <si>
    <t>贵州凯阳航空发动机有限公司</t>
  </si>
  <si>
    <t>00001770</t>
  </si>
  <si>
    <t>贵阳医用设备二厂</t>
  </si>
  <si>
    <t>00000761</t>
  </si>
  <si>
    <t>贵州省汽车运输中心有限责任公司</t>
  </si>
  <si>
    <t>00029900</t>
  </si>
  <si>
    <t>贵州省广播电视信息网络股份有限公司贵阳市分公司</t>
  </si>
  <si>
    <t>10095305</t>
  </si>
  <si>
    <t>大唐贵州新能源开发有限公司</t>
  </si>
  <si>
    <t>10195283</t>
  </si>
  <si>
    <t>贵州科美瑞博电气科技有限责任公司</t>
  </si>
  <si>
    <t>10098023</t>
  </si>
  <si>
    <t>贵州培灵华龙教育投资管理有限公司</t>
  </si>
  <si>
    <t>10054048</t>
  </si>
  <si>
    <t>贵州省食品有限责任公司</t>
  </si>
  <si>
    <t>10108165</t>
  </si>
  <si>
    <t>贵州华通众源汽车贸易服务有限公司</t>
  </si>
  <si>
    <t>00000409</t>
  </si>
  <si>
    <t>贵州天鼎汽车服务有限责任公司</t>
  </si>
  <si>
    <t>00020701</t>
  </si>
  <si>
    <t>贵州贵视物业管理有限公司</t>
  </si>
  <si>
    <t>10219463</t>
  </si>
  <si>
    <t>贵州华通君悦汽车贸易服务有限公司</t>
  </si>
  <si>
    <t>10087585</t>
  </si>
  <si>
    <t>贵州乾通汇睿汽车销售服务有限公司</t>
  </si>
  <si>
    <t>00030145</t>
  </si>
  <si>
    <t>贵州广播影视投资有限公司</t>
  </si>
  <si>
    <t>10084523</t>
  </si>
  <si>
    <t>贵阳市信捷城市轨道交通广告通信有限公司</t>
  </si>
  <si>
    <t>00001000</t>
  </si>
  <si>
    <t>贵州茅台意达广告有限公司</t>
  </si>
  <si>
    <t>10084504</t>
  </si>
  <si>
    <t>贵阳市盟信城市轨道交通物资设备有限公司</t>
  </si>
  <si>
    <t>10224543</t>
  </si>
  <si>
    <t>贵州交投商贸物流有限公司</t>
  </si>
  <si>
    <t>00005151</t>
  </si>
  <si>
    <t>中国石油天然气股份有限公司贵州销售分公司</t>
  </si>
  <si>
    <t>00003418</t>
  </si>
  <si>
    <t>贵阳市林业绿化局建设工程处</t>
  </si>
  <si>
    <t>10078857</t>
  </si>
  <si>
    <t>沃尔玛（贵州）商业零售有限公司</t>
  </si>
  <si>
    <t>00001345</t>
  </si>
  <si>
    <t>贵阳市燃料总公司</t>
  </si>
  <si>
    <t>00006900</t>
  </si>
  <si>
    <t>贵州黔贵高速公路养护有限公司</t>
  </si>
  <si>
    <t>10167709</t>
  </si>
  <si>
    <t>贵阳新循环资产经营有限公司</t>
  </si>
  <si>
    <t>10225303</t>
  </si>
  <si>
    <t>天安财产保险股份有限公司贵阳中心支公司</t>
  </si>
  <si>
    <t>10300088</t>
  </si>
  <si>
    <t>贵州丽豪大饭店有限公司航站楼丽港酒店</t>
  </si>
  <si>
    <t>00007202</t>
  </si>
  <si>
    <t>东莞徐记食品有限公司贵阳分公司</t>
  </si>
  <si>
    <t>10060464</t>
  </si>
  <si>
    <t>贵州省机场集团有限公司酒业分公司</t>
  </si>
  <si>
    <t>10108146</t>
  </si>
  <si>
    <t>贵州华跃汽车贸易服务有限公司</t>
  </si>
  <si>
    <t>00030016</t>
  </si>
  <si>
    <t>华夏航空股份有限公司</t>
  </si>
  <si>
    <t>00043782</t>
  </si>
  <si>
    <t>太平人寿保险有限公司贵州分公司</t>
  </si>
  <si>
    <t>00005199</t>
  </si>
  <si>
    <t>贵州弘康药业有限公司</t>
  </si>
  <si>
    <t>00000377</t>
  </si>
  <si>
    <t>昆明统一企业食品有限公司贵阳分公司</t>
  </si>
  <si>
    <t>00001652</t>
  </si>
  <si>
    <t>贵阳市龙家寨粮油仓库</t>
  </si>
  <si>
    <t>00001643</t>
  </si>
  <si>
    <t>00004700</t>
  </si>
  <si>
    <t>贵州重阳交通能源贸易有限公司</t>
  </si>
  <si>
    <t>00000710</t>
  </si>
  <si>
    <t>贵州省交通工程有限公司</t>
  </si>
  <si>
    <t>00001708</t>
  </si>
  <si>
    <t>中国联合网络通信有限公司贵阳市分公司</t>
  </si>
  <si>
    <t>00007102</t>
  </si>
  <si>
    <t>深圳沃尔玛百货零售有限公司贵阳沙冲路分店</t>
  </si>
  <si>
    <t>00001653</t>
  </si>
  <si>
    <t>贵州永安电机有限公司</t>
  </si>
  <si>
    <t>00000086</t>
  </si>
  <si>
    <t>贵州省公路工程集团有限公司</t>
  </si>
  <si>
    <t>00000873</t>
  </si>
  <si>
    <t>贵州建工集团第五建筑工程有限责任公司</t>
  </si>
  <si>
    <t>00001758</t>
  </si>
  <si>
    <t>贵州省红枫湖畜禽水产有限公司</t>
  </si>
  <si>
    <t>00031628</t>
  </si>
  <si>
    <t>中天康养有限公司</t>
  </si>
  <si>
    <t>00032626</t>
  </si>
  <si>
    <t>三亚金朗珠宝有限公司</t>
  </si>
  <si>
    <t>10080681</t>
  </si>
  <si>
    <t>贵州乾通德奥汽车销售服务有限公司</t>
  </si>
  <si>
    <t>10049699</t>
  </si>
  <si>
    <t>贵阳永力轴承有限公司</t>
  </si>
  <si>
    <t>10108166</t>
  </si>
  <si>
    <t>贵州华通华特汽车贸易服务有限公司</t>
  </si>
  <si>
    <t>00043054</t>
  </si>
  <si>
    <t>中国石油天然气股份有限公司贵州贵阳销售分公司</t>
  </si>
  <si>
    <t>00006416</t>
  </si>
  <si>
    <t>天安财产保险股份有限公司贵州省分公司</t>
  </si>
  <si>
    <t>10143703</t>
  </si>
  <si>
    <t>贵州博联检测技术股份有限公司</t>
  </si>
  <si>
    <t>10055958</t>
  </si>
  <si>
    <t>贵州省广播电视信息网络股份有限公司</t>
  </si>
  <si>
    <t>00005845</t>
  </si>
  <si>
    <t>贵州烟叶复烤有限责任公司</t>
  </si>
  <si>
    <t>10066355</t>
  </si>
  <si>
    <t>北京华联综合超市股份有限公司贵阳第四分公司</t>
  </si>
  <si>
    <t>10073079</t>
  </si>
  <si>
    <t>北京华联综合超市股份有限公司贵阳第五分公司</t>
  </si>
  <si>
    <t>10093277</t>
  </si>
  <si>
    <t>北京华联综合超市股份有限公司贵阳第六分公司</t>
  </si>
  <si>
    <t>00031732</t>
  </si>
  <si>
    <t>贵州金合冶炼有限公司</t>
  </si>
  <si>
    <t>00034837</t>
  </si>
  <si>
    <t>大唐贵州发电有限公司</t>
  </si>
  <si>
    <t>00000868</t>
  </si>
  <si>
    <t>贵州物联建筑材料有限责任公司</t>
  </si>
  <si>
    <t>10092938</t>
  </si>
  <si>
    <t>贵州银行股份有限公司贵阳管理部</t>
  </si>
  <si>
    <t>10289306</t>
  </si>
  <si>
    <t>贵州高投能源开发有限公司</t>
  </si>
  <si>
    <t>10071917</t>
  </si>
  <si>
    <t>贵州靖沣建筑工程有限公司</t>
  </si>
  <si>
    <t>10222743</t>
  </si>
  <si>
    <t>贵阳农村商业银行股份有限公司花溪支行</t>
  </si>
  <si>
    <t>00000242</t>
  </si>
  <si>
    <t>贵阳嘉运达商贸有限公司</t>
  </si>
  <si>
    <t>00005341</t>
  </si>
  <si>
    <t>贵州能辉酒店有限公司</t>
  </si>
  <si>
    <t>00030711</t>
  </si>
  <si>
    <t>贵州恒立工程机械有限公司</t>
  </si>
  <si>
    <t>00004729</t>
  </si>
  <si>
    <t>贵州豪达科贸有限责任公司</t>
  </si>
  <si>
    <t>00001638</t>
  </si>
  <si>
    <t>中国烟草总公司贵州省公司</t>
  </si>
  <si>
    <t>00001891</t>
  </si>
  <si>
    <t>贵州华顺鸿腾建筑装饰工程有限公司</t>
  </si>
  <si>
    <t>00001050</t>
  </si>
  <si>
    <t>中国国际航空股份有限公司贵州分公司</t>
  </si>
  <si>
    <t>00034995</t>
  </si>
  <si>
    <t>贵州西工液压有限公司</t>
  </si>
  <si>
    <t>10061161</t>
  </si>
  <si>
    <t>贵州永煤科技发展有限公司</t>
  </si>
  <si>
    <t>00000758</t>
  </si>
  <si>
    <t>贵州交通物流集团有限公司</t>
  </si>
  <si>
    <t>10068078</t>
  </si>
  <si>
    <t>贵州兴艺景生态景观工程股份有限公司</t>
  </si>
  <si>
    <t>10154385</t>
  </si>
  <si>
    <t>贵阳博杰技术服务有限公司</t>
  </si>
  <si>
    <t>10216187</t>
  </si>
  <si>
    <t>沃尔玛（贵州）商业零售有限公司贵阳贵乌北路分店</t>
  </si>
  <si>
    <t>00000736</t>
  </si>
  <si>
    <t>贵阳市公共交通（集团）有限公司</t>
  </si>
  <si>
    <t>10223444</t>
  </si>
  <si>
    <t>贵州省贵鑫瑞和创业投资管理有限责任公司</t>
  </si>
  <si>
    <t>00000438</t>
  </si>
  <si>
    <t>贵州易初明通工程机械维修服务有限公司</t>
  </si>
  <si>
    <t>00032134</t>
  </si>
  <si>
    <t>贵州海科实业发展有限公司</t>
  </si>
  <si>
    <t>00003148</t>
  </si>
  <si>
    <t>00005381</t>
  </si>
  <si>
    <t>贵阳海日食品生物工程有限公司</t>
  </si>
  <si>
    <t>00022225</t>
  </si>
  <si>
    <t>贵州黔元会计师事务所有限公司</t>
  </si>
  <si>
    <t>00003478</t>
  </si>
  <si>
    <t>贵州宏志数码科技工程有限公司</t>
  </si>
  <si>
    <t>00034442</t>
  </si>
  <si>
    <t>贵州省肿瘤医院有限公司</t>
  </si>
  <si>
    <t>00000144</t>
  </si>
  <si>
    <t>贵阳电线厂有限公司</t>
  </si>
  <si>
    <t>10096936</t>
  </si>
  <si>
    <t>贵阳农村商业银行股份有限公司</t>
  </si>
  <si>
    <t>00005217</t>
  </si>
  <si>
    <t>贵州科开医药有限公司</t>
  </si>
  <si>
    <t>00031062</t>
  </si>
  <si>
    <t>贵州普诚正华会计师事务所有限公司</t>
  </si>
  <si>
    <t>00032836</t>
  </si>
  <si>
    <t>赛峰飞机发动机（贵阳）有限公司</t>
  </si>
  <si>
    <t>00007096</t>
  </si>
  <si>
    <t>贵州黔贵房地产开发有限公司</t>
  </si>
  <si>
    <t>10084524</t>
  </si>
  <si>
    <t>贵阳地铁置业有限公司</t>
  </si>
  <si>
    <t>00000108</t>
  </si>
  <si>
    <t>贵州省供销机械厂</t>
  </si>
  <si>
    <t>00030082</t>
  </si>
  <si>
    <t>贵州山明物业管理有限公司</t>
  </si>
  <si>
    <t>00000285</t>
  </si>
  <si>
    <t>贵阳房屋经营建设有限公司</t>
  </si>
  <si>
    <t>10093986</t>
  </si>
  <si>
    <t>贵州安顺中水水电开发有限公司驻贵阳办事处</t>
  </si>
  <si>
    <t>10064991</t>
  </si>
  <si>
    <t>贵阳市金阳建设投资集团资产经营管理有限公司</t>
  </si>
  <si>
    <t>00000111</t>
  </si>
  <si>
    <t>贵州省工业品公司</t>
  </si>
  <si>
    <t>10194867</t>
  </si>
  <si>
    <t>贵阳市市直机关服务中心</t>
  </si>
  <si>
    <t>00004598</t>
  </si>
  <si>
    <t>百胜餐饮（成都）有限公司</t>
  </si>
  <si>
    <t>10115006</t>
  </si>
  <si>
    <t>贵州盘江节能技术开发有限公司</t>
  </si>
  <si>
    <t>10066226</t>
  </si>
  <si>
    <t>贵州新风景暖通设备工程有限公司</t>
  </si>
  <si>
    <t>10083080</t>
  </si>
  <si>
    <t>贵阳鑫筑民爆经营有限公司</t>
  </si>
  <si>
    <t>00031680</t>
  </si>
  <si>
    <t>贵州黔驰信息股份有限公司</t>
  </si>
  <si>
    <t>00005473</t>
  </si>
  <si>
    <t>贵州花溪福泽陵园有限公司</t>
  </si>
  <si>
    <t>10106325</t>
  </si>
  <si>
    <t>贵州蒙江流域开发有限公司</t>
  </si>
  <si>
    <t>10117225</t>
  </si>
  <si>
    <t>贵州国品黔茶茶业股份有限公司</t>
  </si>
  <si>
    <t>00027905</t>
  </si>
  <si>
    <t>贵州伊思特新技术发展有限责任公司</t>
  </si>
  <si>
    <t>10108606</t>
  </si>
  <si>
    <t>贵阳世联房地产顾问有限公司</t>
  </si>
  <si>
    <t>00001598</t>
  </si>
  <si>
    <t>贵州向宏商贸有限公司</t>
  </si>
  <si>
    <t>10072897</t>
  </si>
  <si>
    <t>贵阳金融控股有限公司酒店分公司</t>
  </si>
  <si>
    <t>00005668</t>
  </si>
  <si>
    <t>贵州建工集团第十一建筑工程有限责任公司</t>
  </si>
  <si>
    <t>10059988</t>
  </si>
  <si>
    <t>贵州舜天工程造价咨询事务所有限公司</t>
  </si>
  <si>
    <t>00006328</t>
  </si>
  <si>
    <t>贵州普诚舜天会计师事务所有限责任公司</t>
  </si>
  <si>
    <t>00007200</t>
  </si>
  <si>
    <t>贵州省中国国际旅行社有限责任公司</t>
  </si>
  <si>
    <t>00000568</t>
  </si>
  <si>
    <t>贵州益康制药有限公司</t>
  </si>
  <si>
    <t>10144323</t>
  </si>
  <si>
    <t>贵州筑信水务环境产业有限公司</t>
  </si>
  <si>
    <t>00005589</t>
  </si>
  <si>
    <t>贵州省烟草公司贵阳市公司（贵阳市烟草专卖局）</t>
  </si>
  <si>
    <t>00001040</t>
  </si>
  <si>
    <t>贵州建工集团第三建筑工程有限责任公司</t>
  </si>
  <si>
    <t>10091943</t>
  </si>
  <si>
    <t>贵阳市金阳建设投资集团项目管理有限公司</t>
  </si>
  <si>
    <t>10147025</t>
  </si>
  <si>
    <t>贵州水投水务集团有限公司</t>
  </si>
  <si>
    <t>10119584</t>
  </si>
  <si>
    <t>贵州文化演艺集团有限责任公司</t>
  </si>
  <si>
    <t>00000128</t>
  </si>
  <si>
    <t>贵阳市粑粑坳粮食仓库</t>
  </si>
  <si>
    <t>00032609</t>
  </si>
  <si>
    <t>多彩贵州文化艺术股份有限公司</t>
  </si>
  <si>
    <t>00007120</t>
  </si>
  <si>
    <t>贵州国泰医药有限公司</t>
  </si>
  <si>
    <t>00004177</t>
  </si>
  <si>
    <t>贵州宏利物业有限公司</t>
  </si>
  <si>
    <t>00030648</t>
  </si>
  <si>
    <t>广联达科技股份有限公司贵州分公司</t>
  </si>
  <si>
    <t>00023559</t>
  </si>
  <si>
    <t>完美（中国）有限公司贵州分公司</t>
  </si>
  <si>
    <t>10105783</t>
  </si>
  <si>
    <t>贵州知君科技发展有限公司</t>
  </si>
  <si>
    <t>10237104</t>
  </si>
  <si>
    <t>国药集团贵阳医疗器械有限公司</t>
  </si>
  <si>
    <t>00001349</t>
  </si>
  <si>
    <t>贵阳朗玛信息技术股份有限公司</t>
  </si>
  <si>
    <t>00028278</t>
  </si>
  <si>
    <t>贵阳筑韵景观环境建设有限公司</t>
  </si>
  <si>
    <t>00027742</t>
  </si>
  <si>
    <t>贵州北凯特电梯工程有限公司</t>
  </si>
  <si>
    <t>10268766</t>
  </si>
  <si>
    <t>贵阳市医药电商服务有限公司</t>
  </si>
  <si>
    <t>00006454</t>
  </si>
  <si>
    <t>贵州康心药业有限公司</t>
  </si>
  <si>
    <t>00004768</t>
  </si>
  <si>
    <t>海通证券股份有限公司贵阳富水北路证券营业部</t>
  </si>
  <si>
    <t>00043175</t>
  </si>
  <si>
    <t>贵阳鑫忠英科技有限公司</t>
  </si>
  <si>
    <t>00000063</t>
  </si>
  <si>
    <t>贵州建工集团培训中心</t>
  </si>
  <si>
    <t>10292303</t>
  </si>
  <si>
    <t>贵州建信水务环境产业有限公司</t>
  </si>
  <si>
    <t>10273343</t>
  </si>
  <si>
    <t>四川吉瑞祥能源技术服务有限责任公司</t>
  </si>
  <si>
    <t>00007550</t>
  </si>
  <si>
    <t>北京华联综合超市股份有限公司贵阳第二分公司</t>
  </si>
  <si>
    <t>1014584</t>
  </si>
  <si>
    <t>四川省瑞祥油气田技术服务有限公司</t>
  </si>
  <si>
    <t>00001100</t>
  </si>
  <si>
    <t>百江西南燃气有限公司</t>
  </si>
  <si>
    <t>10059985</t>
  </si>
  <si>
    <t>贵州中祥泰富商业投资管理有限公司</t>
  </si>
  <si>
    <t>10083043</t>
  </si>
  <si>
    <t>贵阳佳益化工原料有限公司</t>
  </si>
  <si>
    <t>10083409</t>
  </si>
  <si>
    <t>贵州今锐塑胶有限公司</t>
  </si>
  <si>
    <t>00001285</t>
  </si>
  <si>
    <t>贵州神力实业总公司家用电器厂</t>
  </si>
  <si>
    <t>10074185</t>
  </si>
  <si>
    <t>贵州永辉超市有限公司</t>
  </si>
  <si>
    <t>00001450</t>
  </si>
  <si>
    <t>贵州成黔企业（集团）有限公司</t>
  </si>
  <si>
    <t>10066293</t>
  </si>
  <si>
    <t>重庆银行股份有限公司贵阳分行</t>
  </si>
  <si>
    <t>00005873</t>
  </si>
  <si>
    <t>贵州汇通华城股份有限公司</t>
  </si>
  <si>
    <t>10257064</t>
  </si>
  <si>
    <t>贵州绿云科技有限公司</t>
  </si>
  <si>
    <t>00001493</t>
  </si>
  <si>
    <t>贵州一树连锁药业有限公司</t>
  </si>
  <si>
    <t>00000783</t>
  </si>
  <si>
    <t>贵州建工集团第四建筑工程有限责任公司</t>
  </si>
  <si>
    <t>10063892</t>
  </si>
  <si>
    <t>贵州科开大药房连锁有限公司</t>
  </si>
  <si>
    <t>10108183</t>
  </si>
  <si>
    <t>贵阳地铁物业管理有限公司</t>
  </si>
  <si>
    <t>00006621</t>
  </si>
  <si>
    <t>贵阳思普信息技术有限公司</t>
  </si>
  <si>
    <t>00006348</t>
  </si>
  <si>
    <t>贵州省轻工业科学研究所</t>
  </si>
  <si>
    <t>00004580</t>
  </si>
  <si>
    <t>贵州省烟草公司贵阳市公司</t>
  </si>
  <si>
    <t>00005368</t>
  </si>
  <si>
    <t>贵州能辉实业发展有限公司</t>
  </si>
  <si>
    <t>10265486</t>
  </si>
  <si>
    <t>贵阳汽车客运西站有限公司</t>
  </si>
  <si>
    <t>00000218</t>
  </si>
  <si>
    <t>贵州联合运输有限责任公司</t>
  </si>
  <si>
    <t>00022685</t>
  </si>
  <si>
    <t>贵州百大贸易有限公司</t>
  </si>
  <si>
    <t>00034012</t>
  </si>
  <si>
    <t>永贵能源开发有限责任公司</t>
  </si>
  <si>
    <t>10057751</t>
  </si>
  <si>
    <t>贵阳华科声特信息有限公司</t>
  </si>
  <si>
    <t>00001434</t>
  </si>
  <si>
    <t>贵州三力制药股份有限公司</t>
  </si>
  <si>
    <t>10085792</t>
  </si>
  <si>
    <t>贵阳市体育发展有限公司</t>
  </si>
  <si>
    <t>00001723</t>
  </si>
  <si>
    <t>贵阳市奶品供应有限公司</t>
  </si>
  <si>
    <t>00005365</t>
  </si>
  <si>
    <t>华创证券有限责任公司贵阳北京路证券营业部</t>
  </si>
  <si>
    <t>10288163</t>
  </si>
  <si>
    <t>贵州好机元电子商务有限公司</t>
  </si>
  <si>
    <t>10083463</t>
  </si>
  <si>
    <t>贵州保利贸易有限公司</t>
  </si>
  <si>
    <t>00004919</t>
  </si>
  <si>
    <t>贵州交勘生态园林有限责任公司</t>
  </si>
  <si>
    <t>10095348</t>
  </si>
  <si>
    <t>贵州省杂技团有限公司</t>
  </si>
  <si>
    <t>00000778</t>
  </si>
  <si>
    <t>贵州航空有限公司</t>
  </si>
  <si>
    <t>00003332</t>
  </si>
  <si>
    <t>贵阳丽佳服装厂</t>
  </si>
  <si>
    <t>00031010</t>
  </si>
  <si>
    <t>中国人寿保险股份有限公司贵阳分公司</t>
  </si>
  <si>
    <t>10205146</t>
  </si>
  <si>
    <t>贵州黔贵建筑工程有限公司</t>
  </si>
  <si>
    <t>10222703</t>
  </si>
  <si>
    <t>贵阳农村商业银行股份有限公司乌当支行</t>
  </si>
  <si>
    <t>00030038</t>
  </si>
  <si>
    <t>贵州四方鼎立咨询服务有限公司</t>
  </si>
  <si>
    <t>00001087</t>
  </si>
  <si>
    <t>贵州化工建设有限责任公司</t>
  </si>
  <si>
    <t>00003379</t>
  </si>
  <si>
    <t>贵阳天元工业气体股分合作公司</t>
  </si>
  <si>
    <t>10211685</t>
  </si>
  <si>
    <t>天朝上品酒业（贵州）有限公司</t>
  </si>
  <si>
    <t>00001041</t>
  </si>
  <si>
    <t>贵州建工集团第七建筑工程有限责任公司</t>
  </si>
  <si>
    <t>10081038</t>
  </si>
  <si>
    <t>贵州好风光旅游巴士有限责任公司</t>
  </si>
  <si>
    <t>10203528</t>
  </si>
  <si>
    <t>多彩贵州网有限责任公司</t>
  </si>
  <si>
    <t>10229523</t>
  </si>
  <si>
    <t>贵州高速发展置业有限公司</t>
  </si>
  <si>
    <t>00006656</t>
  </si>
  <si>
    <t>深圳沃尔玛百货零售有限公司贵阳人民广场分店</t>
  </si>
  <si>
    <t>00034405</t>
  </si>
  <si>
    <t>贵州亨特惠通汽车销售服务有限公司</t>
  </si>
  <si>
    <t>00000110</t>
  </si>
  <si>
    <t>贵州省农产品公司</t>
  </si>
  <si>
    <t>10056817</t>
  </si>
  <si>
    <t>贵阳续荣装饰有限公司</t>
  </si>
  <si>
    <t>10268364</t>
  </si>
  <si>
    <t>贵州续鑫建筑装饰工程有限公司</t>
  </si>
  <si>
    <t>10056793</t>
  </si>
  <si>
    <t>贵阳鑫实达建材有限公司</t>
  </si>
  <si>
    <t>00000107</t>
  </si>
  <si>
    <t>贵州省土产公司</t>
  </si>
  <si>
    <t>00000105</t>
  </si>
  <si>
    <t>贵州省副食品公司</t>
  </si>
  <si>
    <t>00032169</t>
  </si>
  <si>
    <t>众志天和不动产咨询服务有限公司</t>
  </si>
  <si>
    <t>00032028</t>
  </si>
  <si>
    <t>众志天和房地产评估事务有限公司</t>
  </si>
  <si>
    <t>00001895</t>
  </si>
  <si>
    <t>贵州旅游服务娱乐有限公司</t>
  </si>
  <si>
    <t>00000169</t>
  </si>
  <si>
    <t>贵阳永新纸塑包装厂</t>
  </si>
  <si>
    <t>00000145</t>
  </si>
  <si>
    <t>贵州高强度螺栓厂</t>
  </si>
  <si>
    <t>00000731</t>
  </si>
  <si>
    <t>贵州橡胶配件厂</t>
  </si>
  <si>
    <t>00000243</t>
  </si>
  <si>
    <t>贵阳市海盛工贸公司</t>
  </si>
  <si>
    <t>00000755</t>
  </si>
  <si>
    <t>贵阳五金交电化工总公司中兴大厦</t>
  </si>
  <si>
    <t>00001418</t>
  </si>
  <si>
    <t>贵州饭店有限责任公司</t>
  </si>
  <si>
    <t>00034555</t>
  </si>
  <si>
    <t>贵州顺丰速运有限公司</t>
  </si>
  <si>
    <t>00003429</t>
  </si>
  <si>
    <t>贵阳市第七建筑工程处</t>
  </si>
  <si>
    <t>00030329</t>
  </si>
  <si>
    <t>贵州神奇投资有限公司</t>
  </si>
  <si>
    <t>10075478</t>
  </si>
  <si>
    <t>贵州黔贵路桥工程有限公司</t>
  </si>
  <si>
    <t>10213483</t>
  </si>
  <si>
    <t>贵州瀚羿睿尊汽车销售服务有限公司</t>
  </si>
  <si>
    <t>10268603</t>
  </si>
  <si>
    <t>贵阳市农业投资发展（集团）有限公司</t>
  </si>
  <si>
    <t>10327785</t>
  </si>
  <si>
    <t>贵阳市扶贫开发投资有限公司</t>
  </si>
  <si>
    <t>10213485</t>
  </si>
  <si>
    <t>贵州瀚羿睿信汽车销售服务有限公司</t>
  </si>
  <si>
    <t>00000457</t>
  </si>
  <si>
    <t>贵州华阳汽车零部件有限公司</t>
  </si>
  <si>
    <t>00033475</t>
  </si>
  <si>
    <t>中国大地财产保险股份有限公司贵州分公司</t>
  </si>
  <si>
    <t>10107223</t>
  </si>
  <si>
    <t>巨人通力电梯有限公司贵州分公司</t>
  </si>
  <si>
    <t>10060164</t>
  </si>
  <si>
    <t>贵阳国家高新技术产业开发区经济贸易有限公司</t>
  </si>
  <si>
    <t>10262223</t>
  </si>
  <si>
    <t>贵州饭店酒店管理有限公司</t>
  </si>
  <si>
    <t>10058424</t>
  </si>
  <si>
    <t>通力电梯有限公司贵阳分公司</t>
  </si>
  <si>
    <t>00007181</t>
  </si>
  <si>
    <t>贵州丽豪大饭店有限公司</t>
  </si>
  <si>
    <t>00023592</t>
  </si>
  <si>
    <t>贵州万友汽车销售服务有限公司</t>
  </si>
  <si>
    <t>10197856</t>
  </si>
  <si>
    <t>贵州山水大酒店有限公司</t>
  </si>
  <si>
    <t>10063087</t>
  </si>
  <si>
    <t>贵州鸿巨燃气热力工程有限公司</t>
  </si>
  <si>
    <t>00001432</t>
  </si>
  <si>
    <t>贵州产投地产有限责任公司</t>
  </si>
  <si>
    <t>00009199</t>
  </si>
  <si>
    <t>贵阳文物商店有限责任公司</t>
  </si>
  <si>
    <t>00031051</t>
  </si>
  <si>
    <t>贵阳通盛通信技术有限公司</t>
  </si>
  <si>
    <t>00034086</t>
  </si>
  <si>
    <t>世纪恒通科技股份有限公司</t>
  </si>
  <si>
    <t>00030321</t>
  </si>
  <si>
    <t>深圳创维-RGB电子有限公司贵州分公司</t>
  </si>
  <si>
    <t>00001555</t>
  </si>
  <si>
    <t>贵州虹祥房地产开发有限公司</t>
  </si>
  <si>
    <t>贵州省交通环保监测站有限公司</t>
  </si>
  <si>
    <t>00028098</t>
  </si>
  <si>
    <t>贵州迅朗经贸有限公司</t>
  </si>
  <si>
    <t>0003381</t>
  </si>
  <si>
    <t>贵阳盛利贸易中心</t>
  </si>
  <si>
    <t>10058559</t>
  </si>
  <si>
    <t>贵阳铁路建设投资有限公司</t>
  </si>
  <si>
    <t>10172244</t>
  </si>
  <si>
    <t>华润电力（六枝）有限公司</t>
  </si>
  <si>
    <t>00000857</t>
  </si>
  <si>
    <t>贵阳金竹粮食储备仓库</t>
  </si>
  <si>
    <t>00001545</t>
  </si>
  <si>
    <t>贵阳星力百货集团有限公司</t>
  </si>
  <si>
    <t>00006303</t>
  </si>
  <si>
    <t>贵阳市工艺美术厂</t>
  </si>
  <si>
    <t>10060237</t>
  </si>
  <si>
    <t>贵州天壕新能源有限公司</t>
  </si>
  <si>
    <t>00000946</t>
  </si>
  <si>
    <t>贵阳洪丰实业公司</t>
  </si>
  <si>
    <t>10079939</t>
  </si>
  <si>
    <t>贵州贵茶有限公司</t>
  </si>
  <si>
    <t>10219523</t>
  </si>
  <si>
    <t>贵州民投投资股份有限公司</t>
  </si>
  <si>
    <t>00040025</t>
  </si>
  <si>
    <t>绿地集团（贵阳）置业有限公司</t>
  </si>
  <si>
    <t>10117546</t>
  </si>
  <si>
    <t>绿地集团（贵阳高新）房地产开发有限公司</t>
  </si>
  <si>
    <t>10175764</t>
  </si>
  <si>
    <t>贵阳缤纷城商业经营有限责任公司</t>
  </si>
  <si>
    <t>10080619</t>
  </si>
  <si>
    <t>绿地集团(贵阳白云)房地产开发有限公司</t>
  </si>
  <si>
    <t>10137223</t>
  </si>
  <si>
    <t>贵州成黔贸易有限公司</t>
  </si>
  <si>
    <t>00033186</t>
  </si>
  <si>
    <t>贵阳高新渤玺商贸有限公司</t>
  </si>
  <si>
    <t>10174443</t>
  </si>
  <si>
    <t>华润新能源（锦屏）风能有限责任公司</t>
  </si>
  <si>
    <t>10382063</t>
  </si>
  <si>
    <t>华润新能源（剑河）风能有限责任公司</t>
  </si>
  <si>
    <t>10382043</t>
  </si>
  <si>
    <t>华润新能源（黎平）风能有限责任公司</t>
  </si>
  <si>
    <t>10075979</t>
  </si>
  <si>
    <t>贵阳居然之家家居建材市场有限公司</t>
  </si>
  <si>
    <t>00000055</t>
  </si>
  <si>
    <t>贵州化肥工业有限责任公司</t>
  </si>
  <si>
    <t>10207684</t>
  </si>
  <si>
    <t>贵州汉方药业有限公司</t>
  </si>
  <si>
    <t>00000864</t>
  </si>
  <si>
    <t>贵阳德昌祥药业有限公司</t>
  </si>
  <si>
    <t>00005018</t>
  </si>
  <si>
    <t>贵州省水利水电勘测设计研究院</t>
  </si>
  <si>
    <t>10056976</t>
  </si>
  <si>
    <t>贵州大通路桥工程建设有限公司</t>
  </si>
  <si>
    <t>00000085</t>
  </si>
  <si>
    <t>贵州桥梁建设集团有限责任公司</t>
  </si>
  <si>
    <t>00005124</t>
  </si>
  <si>
    <t>贵州东方世纪科技股份有限公司</t>
  </si>
  <si>
    <t>00044968</t>
  </si>
  <si>
    <t>贵阳顺络迅达电子有限公司</t>
  </si>
  <si>
    <t>00005157</t>
  </si>
  <si>
    <t>贵阳贵一族商贸有限公司</t>
  </si>
  <si>
    <t>00033998</t>
  </si>
  <si>
    <t>贵阳欧陆商贸有限公司</t>
  </si>
  <si>
    <t>00006344</t>
  </si>
  <si>
    <t>贵州联合民爆器材经营有限责任公司</t>
  </si>
  <si>
    <t>10153423</t>
  </si>
  <si>
    <t>中天城投集团贵阳国际金融中心有限责任公司</t>
  </si>
  <si>
    <t>10168005</t>
  </si>
  <si>
    <t>贵州市政工程有限公司</t>
  </si>
  <si>
    <t>00033883</t>
  </si>
  <si>
    <t>中天城投集团城市建设有限公司</t>
  </si>
  <si>
    <t>00028042</t>
  </si>
  <si>
    <t>中天城投集团贵阳房地产开发有限公司</t>
  </si>
  <si>
    <t>10057559</t>
  </si>
  <si>
    <t>贵州林都园林工程有限公司</t>
  </si>
  <si>
    <t>10101571</t>
  </si>
  <si>
    <t>贵州瀚缘生态园林景观开发有限公司</t>
  </si>
  <si>
    <t>10067399</t>
  </si>
  <si>
    <t>美的西南房地产发展有限公司</t>
  </si>
  <si>
    <t>00006879</t>
  </si>
  <si>
    <t>贵州德昌实业有限公司</t>
  </si>
  <si>
    <t>10122523</t>
  </si>
  <si>
    <t>贵州成黔天骄出租汽车服务有限公司</t>
  </si>
  <si>
    <t>10230003</t>
  </si>
  <si>
    <t>贵州威振金融科技服务有限公司</t>
  </si>
  <si>
    <t>10146004</t>
  </si>
  <si>
    <t>贵州林恒泰房地产开发有限公司</t>
  </si>
  <si>
    <t>00044706</t>
  </si>
  <si>
    <t>贵州鸿宇世纪商贸有限公司</t>
  </si>
  <si>
    <t>10101463</t>
  </si>
  <si>
    <t>贵州鸿宇世纪东城房地产开发有限公司</t>
  </si>
  <si>
    <t>10055900</t>
  </si>
  <si>
    <t>贵州鸿宇世纪建筑安装工程有限公司</t>
  </si>
  <si>
    <t>00032547</t>
  </si>
  <si>
    <t>贵州鸿宇世纪房地产开发有限公司</t>
  </si>
  <si>
    <t>10080663</t>
  </si>
  <si>
    <t>贵州乾通北现汽车销售服务有限公司</t>
  </si>
  <si>
    <t>10172117</t>
  </si>
  <si>
    <t>华润电力（贵州）煤电一体化有限公司</t>
  </si>
  <si>
    <t>10065717</t>
  </si>
  <si>
    <t>贵阳环城高速公路营运有限公司</t>
  </si>
  <si>
    <t>00030917</t>
  </si>
  <si>
    <t>多彩贵州城建设经营有限公司</t>
  </si>
  <si>
    <t>10399044</t>
  </si>
  <si>
    <t>贵州瀚羿睿之星汽车销售服务有限公司</t>
  </si>
  <si>
    <t>10213466</t>
  </si>
  <si>
    <t>贵州睿辉汽车销售服务有限公司</t>
  </si>
  <si>
    <t>10213463</t>
  </si>
  <si>
    <t>贵州瀚羿睿和汽车销售服务有限公司</t>
  </si>
  <si>
    <t>10213467</t>
  </si>
  <si>
    <t>贵州瀚羿博睿商贸有限公司</t>
  </si>
  <si>
    <t>10213486</t>
  </si>
  <si>
    <t>贵州瀚羿睿雅汽车销售服务有限公司</t>
  </si>
  <si>
    <t>贵州凯辉投资有限公司</t>
  </si>
  <si>
    <t>00001078</t>
  </si>
  <si>
    <t>贵州路桥集团有限公司</t>
  </si>
  <si>
    <t>10219683</t>
  </si>
  <si>
    <t>贵州淘收益网络科技有限公司</t>
  </si>
  <si>
    <t>10140744</t>
  </si>
  <si>
    <t>贵州智远风尚文化传媒有限公司</t>
  </si>
  <si>
    <t>10258474</t>
  </si>
  <si>
    <t>贵阳全民科技有限公司</t>
  </si>
  <si>
    <t>10400799</t>
  </si>
  <si>
    <t>贵州华耀科创科技（集团）股份有限公司</t>
  </si>
  <si>
    <t>00004004</t>
  </si>
  <si>
    <t>中粮可口可乐华中饮料有限公司贵州分公司</t>
  </si>
  <si>
    <t>00001605</t>
  </si>
  <si>
    <t>贵州省交通建设咨询监理有限公司</t>
  </si>
  <si>
    <t>10184863</t>
  </si>
  <si>
    <t>贵州菲斯赛维物业管理有限公司</t>
  </si>
  <si>
    <t>10070732</t>
  </si>
  <si>
    <t>贵阳铁投商砼有限公司</t>
  </si>
  <si>
    <t>10074023</t>
  </si>
  <si>
    <t>中天城投集团物业管理有限公司大区分公司</t>
  </si>
  <si>
    <t>10094066</t>
  </si>
  <si>
    <t>贵阳宏益房地产开发有限公司</t>
  </si>
  <si>
    <t>00030521</t>
  </si>
  <si>
    <t>中天城投集团物业管理有限公司</t>
  </si>
  <si>
    <t>10102671</t>
  </si>
  <si>
    <t>贵州西南水泥有限公司</t>
  </si>
  <si>
    <t>10153104</t>
  </si>
  <si>
    <t>贵州恒祥置业管理有限公司</t>
  </si>
  <si>
    <t>10074183</t>
  </si>
  <si>
    <t>贵州家喻集团汽车服务有限公司</t>
  </si>
  <si>
    <t>10069478</t>
  </si>
  <si>
    <t>广州宏达工程顾问有限公司贵州分公司</t>
  </si>
  <si>
    <t>10110544</t>
  </si>
  <si>
    <t>贵州董酒销售有限公司</t>
  </si>
  <si>
    <t>00027522</t>
  </si>
  <si>
    <t>绿地环保科技股份有限公司</t>
  </si>
  <si>
    <t>00034564</t>
  </si>
  <si>
    <t>贵州省医药（集团）和平医药有限公司</t>
  </si>
  <si>
    <t>00001491</t>
  </si>
  <si>
    <t>贵州华城楼宇科技有限公司</t>
  </si>
  <si>
    <t>盘江运通物流股份有限公司</t>
  </si>
  <si>
    <t>中信国安（北京）物业管理有限公司贵州分公司</t>
  </si>
  <si>
    <t>贵州科晖生物技术制品厂</t>
  </si>
  <si>
    <t>00004718</t>
  </si>
  <si>
    <t>贵州省生物技术研究开发基地</t>
  </si>
  <si>
    <t>贵州正业工程咨询顾问有限公司</t>
  </si>
  <si>
    <t>贵州正建兴业工程质量检测有限公司</t>
  </si>
  <si>
    <t>贵州发斯特工程咨询有限公司</t>
  </si>
  <si>
    <t>贵州正兴恒大劳务有限公司</t>
  </si>
  <si>
    <t>贵州环境能源交易所有限公司</t>
  </si>
  <si>
    <t>00001268</t>
  </si>
  <si>
    <t>贵州建工集团第八建筑工程有限责任公司</t>
  </si>
  <si>
    <t>富德生命人寿保险股份有限公司贵州分公司</t>
  </si>
  <si>
    <t>00028144</t>
  </si>
  <si>
    <t>贵州轮胎股份有限公司（2）</t>
  </si>
  <si>
    <t>00034723</t>
  </si>
  <si>
    <t>贵州运联劳务协作有限责任公司</t>
  </si>
  <si>
    <t>贵州娱音无线科技有限公司</t>
  </si>
  <si>
    <t>贵州山水物流有限公司</t>
  </si>
  <si>
    <t>00000926</t>
  </si>
  <si>
    <t>中国平安财产保险股份有限公司贵州分公司</t>
  </si>
  <si>
    <t>00001009</t>
  </si>
  <si>
    <t>贵阳针织二厂</t>
  </si>
  <si>
    <t>中天城投集团贵州文化广场开发建设有限公司</t>
  </si>
  <si>
    <t>中天城投集团乌当房地产开发有限公司</t>
  </si>
  <si>
    <t>00001007</t>
  </si>
  <si>
    <t>成都旺旺食品有限公司贵阳分公司</t>
  </si>
  <si>
    <t>00041433</t>
  </si>
  <si>
    <t>贵阳新生活物业有限公司</t>
  </si>
  <si>
    <t>00001623</t>
  </si>
  <si>
    <t>中国平安人寿保险股份有限公司贵州分公司</t>
  </si>
  <si>
    <t>00000735</t>
  </si>
  <si>
    <t>中天城投集团有限公司</t>
  </si>
  <si>
    <t>贵州合源油气有限责任公司</t>
  </si>
  <si>
    <t>00000106</t>
  </si>
  <si>
    <t>贵州省供销储运公司</t>
  </si>
  <si>
    <t>00023668</t>
  </si>
  <si>
    <t>贵州致远利信汽车销售服务有限公司</t>
  </si>
  <si>
    <t>00000730</t>
  </si>
  <si>
    <t>贵州轮胎股份有限公司</t>
  </si>
  <si>
    <t>00028229</t>
  </si>
  <si>
    <t>百胜餐饮（武汉）有限公司</t>
  </si>
  <si>
    <t>贵阳市2015至2018年度派遣企业稳岗补贴审核情况汇总表</t>
  </si>
  <si>
    <t>参保地</t>
  </si>
  <si>
    <t>申请年度</t>
  </si>
  <si>
    <t>分类补贴情况</t>
  </si>
  <si>
    <t>企业选择补贴项目</t>
  </si>
  <si>
    <t>补贴合计</t>
  </si>
  <si>
    <t>内设、外包类</t>
  </si>
  <si>
    <t>派遣类</t>
  </si>
  <si>
    <t>人数</t>
  </si>
  <si>
    <t>缴交金额</t>
  </si>
  <si>
    <t>裁员人数</t>
  </si>
  <si>
    <t>裁员率</t>
  </si>
  <si>
    <t>补贴比例</t>
  </si>
  <si>
    <t>补贴  金额</t>
  </si>
  <si>
    <t>派遣企业名称</t>
  </si>
  <si>
    <t>补贴金额</t>
  </si>
  <si>
    <t>1</t>
  </si>
  <si>
    <t>贵阳强怡劳务有限公司</t>
  </si>
  <si>
    <t>南明区</t>
  </si>
  <si>
    <t>2015</t>
  </si>
  <si>
    <t>通力电梯</t>
  </si>
  <si>
    <t>2</t>
  </si>
  <si>
    <t>2016</t>
  </si>
  <si>
    <t>贵州燃气集团</t>
  </si>
  <si>
    <t>3</t>
  </si>
  <si>
    <t>2017</t>
  </si>
  <si>
    <t>4</t>
  </si>
  <si>
    <t>2018</t>
  </si>
  <si>
    <t>5</t>
  </si>
  <si>
    <t>10234483</t>
  </si>
  <si>
    <t>贵州红海鸿易人力资源有限公司</t>
  </si>
  <si>
    <t>云岩区</t>
  </si>
  <si>
    <t>6</t>
  </si>
  <si>
    <t>00005053</t>
  </si>
  <si>
    <t>贵州林城人才派遣有限责任公司</t>
  </si>
  <si>
    <t>市本级</t>
  </si>
  <si>
    <t>7</t>
  </si>
  <si>
    <t>10243383</t>
  </si>
  <si>
    <t>贵阳奇点创客企业管理有限公司</t>
  </si>
  <si>
    <t>8</t>
  </si>
  <si>
    <t>9</t>
  </si>
  <si>
    <t>00027814</t>
  </si>
  <si>
    <t>贵阳保德城市环境管理服务有限公司</t>
  </si>
  <si>
    <t>10</t>
  </si>
  <si>
    <t>10057170</t>
  </si>
  <si>
    <t>贵州荣诚清洁管理有限公司</t>
  </si>
  <si>
    <t>11</t>
  </si>
  <si>
    <t>00007057</t>
  </si>
  <si>
    <t>贵州顺成劳务管理有限公司</t>
  </si>
  <si>
    <t>12</t>
  </si>
  <si>
    <t>13</t>
  </si>
  <si>
    <t>14</t>
  </si>
  <si>
    <t>00001583</t>
  </si>
  <si>
    <t>贵阳市外国企业服务总公司</t>
  </si>
  <si>
    <t>15</t>
  </si>
  <si>
    <t>16</t>
  </si>
  <si>
    <t>17</t>
  </si>
  <si>
    <t>18</t>
  </si>
  <si>
    <t>00032375</t>
  </si>
  <si>
    <t>贵州越达劳务服务有限公司</t>
  </si>
  <si>
    <t>19</t>
  </si>
  <si>
    <t>20</t>
  </si>
  <si>
    <t>21</t>
  </si>
  <si>
    <t>00031766</t>
  </si>
  <si>
    <t>贵州雅城劳务服务有限公司</t>
  </si>
  <si>
    <t>22</t>
  </si>
  <si>
    <t>23</t>
  </si>
  <si>
    <t>00027544</t>
  </si>
  <si>
    <t>贵州天赋能源服务有限公司</t>
  </si>
  <si>
    <t>贵州电网有限责任公司贵阳供电局</t>
  </si>
  <si>
    <t>贵州电网有限责任公司贵阳花溪供电局</t>
  </si>
  <si>
    <t>贵州天毅企业有限责任公司</t>
  </si>
  <si>
    <t>贵阳金辉供电实业有限公司</t>
  </si>
  <si>
    <t>24</t>
  </si>
</sst>
</file>

<file path=xl/styles.xml><?xml version="1.0" encoding="utf-8"?>
<styleSheet xmlns="http://schemas.openxmlformats.org/spreadsheetml/2006/main">
  <numFmts count="13">
    <numFmt numFmtId="176" formatCode="#\ ?/?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_);[Red]\(#,##0\)"/>
    <numFmt numFmtId="178" formatCode="0;[Red]0"/>
    <numFmt numFmtId="179" formatCode="0_ "/>
    <numFmt numFmtId="180" formatCode="0.00_ "/>
    <numFmt numFmtId="181" formatCode="0_);[Red]\(0\)"/>
    <numFmt numFmtId="182" formatCode="0.00_);[Red]\(0.00\)"/>
    <numFmt numFmtId="183" formatCode="0.00;[Red]0.00"/>
    <numFmt numFmtId="184" formatCode="00000000"/>
  </numFmts>
  <fonts count="4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6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8"/>
      <color theme="1"/>
      <name val="宋体"/>
      <charset val="134"/>
      <scheme val="minor"/>
    </font>
    <font>
      <sz val="18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sz val="10"/>
      <name val="宋体"/>
      <charset val="134"/>
      <scheme val="major"/>
    </font>
    <font>
      <sz val="10"/>
      <color theme="4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6" fillId="23" borderId="13" applyNumberFormat="0" applyAlignment="0" applyProtection="0">
      <alignment vertical="center"/>
    </xf>
    <xf numFmtId="0" fontId="39" fillId="23" borderId="11" applyNumberFormat="0" applyAlignment="0" applyProtection="0">
      <alignment vertical="center"/>
    </xf>
    <xf numFmtId="0" fontId="42" fillId="34" borderId="16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9" fontId="4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80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80" fontId="4" fillId="0" borderId="4" xfId="0" applyNumberFormat="1" applyFont="1" applyFill="1" applyBorder="1" applyAlignment="1">
      <alignment horizontal="center" vertical="center" wrapText="1"/>
    </xf>
    <xf numFmtId="182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80" fontId="9" fillId="0" borderId="1" xfId="0" applyNumberFormat="1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82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82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9" fontId="7" fillId="0" borderId="1" xfId="1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0" xfId="50" applyFont="1" applyFill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 wrapText="1" shrinkToFit="1"/>
    </xf>
    <xf numFmtId="0" fontId="4" fillId="0" borderId="2" xfId="50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4" fillId="0" borderId="4" xfId="5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0" fontId="7" fillId="0" borderId="4" xfId="11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/>
    </xf>
    <xf numFmtId="9" fontId="7" fillId="0" borderId="4" xfId="0" applyNumberFormat="1" applyFont="1" applyFill="1" applyBorder="1" applyAlignment="1">
      <alignment horizontal="center" vertical="center" wrapText="1"/>
    </xf>
    <xf numFmtId="179" fontId="7" fillId="0" borderId="4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horizontal="center" vertical="center" wrapText="1"/>
    </xf>
    <xf numFmtId="179" fontId="7" fillId="0" borderId="3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0" fontId="7" fillId="0" borderId="3" xfId="1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77" fontId="11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 shrinkToFit="1"/>
    </xf>
    <xf numFmtId="179" fontId="7" fillId="0" borderId="3" xfId="0" applyNumberFormat="1" applyFont="1" applyFill="1" applyBorder="1" applyAlignment="1">
      <alignment horizontal="center" vertical="center" wrapText="1" shrinkToFit="1"/>
    </xf>
    <xf numFmtId="179" fontId="7" fillId="0" borderId="4" xfId="0" applyNumberFormat="1" applyFont="1" applyFill="1" applyBorder="1" applyAlignment="1">
      <alignment horizontal="center" vertical="center" wrapText="1" shrinkToFit="1"/>
    </xf>
    <xf numFmtId="0" fontId="0" fillId="2" borderId="0" xfId="0" applyFill="1">
      <alignment vertical="center"/>
    </xf>
    <xf numFmtId="0" fontId="12" fillId="3" borderId="0" xfId="0" applyFont="1" applyFill="1" applyBorder="1" applyAlignment="1" applyProtection="1">
      <alignment horizontal="center" vertical="center" wrapText="1"/>
    </xf>
    <xf numFmtId="10" fontId="12" fillId="3" borderId="0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center" vertical="center" wrapText="1"/>
    </xf>
    <xf numFmtId="10" fontId="3" fillId="0" borderId="1" xfId="11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81" fontId="3" fillId="0" borderId="4" xfId="0" applyNumberFormat="1" applyFont="1" applyFill="1" applyBorder="1" applyAlignment="1">
      <alignment horizontal="center" vertical="center" wrapText="1"/>
    </xf>
    <xf numFmtId="182" fontId="3" fillId="0" borderId="4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179" fontId="12" fillId="3" borderId="0" xfId="0" applyNumberFormat="1" applyFont="1" applyFill="1" applyBorder="1" applyAlignment="1" applyProtection="1">
      <alignment horizontal="center" vertical="center" wrapText="1"/>
    </xf>
    <xf numFmtId="179" fontId="3" fillId="3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179" fontId="3" fillId="0" borderId="5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shrinkToFit="1"/>
    </xf>
    <xf numFmtId="181" fontId="3" fillId="3" borderId="1" xfId="0" applyNumberFormat="1" applyFont="1" applyFill="1" applyBorder="1" applyAlignment="1">
      <alignment horizontal="center" vertical="center" wrapText="1"/>
    </xf>
    <xf numFmtId="182" fontId="3" fillId="3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83" fontId="3" fillId="0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1" fontId="13" fillId="3" borderId="1" xfId="0" applyNumberFormat="1" applyFont="1" applyFill="1" applyBorder="1" applyAlignment="1">
      <alignment horizontal="center" vertical="center" wrapText="1"/>
    </xf>
    <xf numFmtId="182" fontId="1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81" fontId="13" fillId="0" borderId="1" xfId="0" applyNumberFormat="1" applyFont="1" applyFill="1" applyBorder="1" applyAlignment="1">
      <alignment horizontal="center" vertical="center" wrapText="1"/>
    </xf>
    <xf numFmtId="182" fontId="13" fillId="0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81" fontId="3" fillId="4" borderId="1" xfId="0" applyNumberFormat="1" applyFont="1" applyFill="1" applyBorder="1" applyAlignment="1">
      <alignment horizontal="center" vertical="center" wrapText="1"/>
    </xf>
    <xf numFmtId="182" fontId="3" fillId="4" borderId="1" xfId="0" applyNumberFormat="1" applyFont="1" applyFill="1" applyBorder="1" applyAlignment="1">
      <alignment horizontal="center" vertical="center" wrapText="1"/>
    </xf>
    <xf numFmtId="181" fontId="14" fillId="0" borderId="1" xfId="0" applyNumberFormat="1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83" fontId="3" fillId="2" borderId="1" xfId="0" applyNumberFormat="1" applyFont="1" applyFill="1" applyBorder="1" applyAlignment="1">
      <alignment horizontal="center" vertical="center" wrapText="1"/>
    </xf>
    <xf numFmtId="181" fontId="3" fillId="2" borderId="1" xfId="0" applyNumberFormat="1" applyFont="1" applyFill="1" applyBorder="1" applyAlignment="1">
      <alignment horizontal="center" vertical="center" wrapText="1"/>
    </xf>
    <xf numFmtId="10" fontId="3" fillId="2" borderId="1" xfId="11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183" fontId="13" fillId="0" borderId="1" xfId="0" applyNumberFormat="1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 wrapText="1"/>
    </xf>
    <xf numFmtId="179" fontId="3" fillId="2" borderId="5" xfId="0" applyNumberFormat="1" applyFont="1" applyFill="1" applyBorder="1" applyAlignment="1">
      <alignment horizontal="center" vertical="center" shrinkToFit="1"/>
    </xf>
    <xf numFmtId="0" fontId="3" fillId="0" borderId="4" xfId="11" applyNumberFormat="1" applyFont="1" applyFill="1" applyBorder="1" applyAlignment="1" applyProtection="1">
      <alignment horizontal="center" vertical="center" wrapText="1"/>
    </xf>
    <xf numFmtId="180" fontId="16" fillId="0" borderId="1" xfId="0" applyNumberFormat="1" applyFont="1" applyFill="1" applyBorder="1" applyAlignment="1" applyProtection="1">
      <alignment horizontal="center" vertical="center" wrapText="1"/>
    </xf>
    <xf numFmtId="179" fontId="3" fillId="0" borderId="1" xfId="0" applyNumberFormat="1" applyFont="1" applyFill="1" applyBorder="1" applyAlignment="1" applyProtection="1">
      <alignment horizontal="center" vertical="center" wrapText="1"/>
    </xf>
    <xf numFmtId="180" fontId="3" fillId="0" borderId="1" xfId="0" applyNumberFormat="1" applyFont="1" applyFill="1" applyBorder="1" applyAlignment="1" applyProtection="1">
      <alignment horizontal="center" vertical="center" wrapText="1"/>
    </xf>
    <xf numFmtId="10" fontId="3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16" fillId="0" borderId="0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center" vertical="center"/>
    </xf>
    <xf numFmtId="10" fontId="16" fillId="0" borderId="0" xfId="0" applyNumberFormat="1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10" fontId="12" fillId="0" borderId="0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180" fontId="16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 wrapText="1"/>
    </xf>
    <xf numFmtId="180" fontId="12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176" fontId="16" fillId="0" borderId="0" xfId="0" applyNumberFormat="1" applyFont="1" applyFill="1" applyBorder="1" applyAlignment="1">
      <alignment horizontal="center" vertical="center" wrapText="1"/>
    </xf>
    <xf numFmtId="10" fontId="16" fillId="0" borderId="0" xfId="0" applyNumberFormat="1" applyFont="1" applyFill="1" applyBorder="1" applyAlignment="1">
      <alignment horizontal="center" vertical="center" wrapText="1"/>
    </xf>
    <xf numFmtId="180" fontId="1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10" fontId="12" fillId="0" borderId="0" xfId="0" applyNumberFormat="1" applyFont="1" applyFill="1" applyBorder="1" applyAlignment="1" applyProtection="1">
      <alignment horizontal="center" vertical="center" wrapText="1"/>
    </xf>
    <xf numFmtId="10" fontId="3" fillId="0" borderId="4" xfId="11" applyNumberFormat="1" applyFont="1" applyFill="1" applyBorder="1" applyAlignment="1">
      <alignment horizontal="center" vertical="center" wrapText="1"/>
    </xf>
    <xf numFmtId="180" fontId="12" fillId="0" borderId="0" xfId="0" applyNumberFormat="1" applyFont="1" applyFill="1" applyBorder="1" applyAlignment="1" applyProtection="1">
      <alignment horizontal="center" vertical="center" wrapText="1"/>
    </xf>
    <xf numFmtId="179" fontId="16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9" fontId="12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vertical="center"/>
    </xf>
    <xf numFmtId="10" fontId="3" fillId="0" borderId="4" xfId="11" applyNumberFormat="1" applyFont="1" applyBorder="1" applyAlignment="1" applyProtection="1">
      <alignment horizontal="center" vertical="center" wrapText="1"/>
      <protection locked="0"/>
    </xf>
    <xf numFmtId="1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18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3" fillId="0" borderId="5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6" fillId="0" borderId="0" xfId="0" applyNumberFormat="1" applyFont="1" applyFill="1" applyAlignment="1">
      <alignment horizontal="center" vertical="center"/>
    </xf>
    <xf numFmtId="10" fontId="16" fillId="0" borderId="0" xfId="0" applyNumberFormat="1" applyFont="1" applyFill="1" applyAlignment="1">
      <alignment horizontal="center" vertical="center"/>
    </xf>
    <xf numFmtId="179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horizontal="center" vertical="center"/>
    </xf>
    <xf numFmtId="10" fontId="12" fillId="0" borderId="0" xfId="0" applyNumberFormat="1" applyFont="1" applyFill="1" applyAlignment="1" applyProtection="1">
      <alignment horizontal="center" vertical="center"/>
    </xf>
    <xf numFmtId="179" fontId="12" fillId="0" borderId="0" xfId="0" applyNumberFormat="1" applyFont="1" applyFill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8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8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3" fillId="0" borderId="4" xfId="11" applyNumberFormat="1" applyFont="1" applyFill="1" applyBorder="1" applyAlignment="1" applyProtection="1">
      <alignment horizontal="center" vertical="center" wrapText="1"/>
      <protection locked="0"/>
    </xf>
    <xf numFmtId="179" fontId="3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22" fillId="0" borderId="1" xfId="50" applyFont="1" applyFill="1" applyBorder="1" applyAlignment="1">
      <alignment horizontal="center" vertical="center" wrapText="1"/>
    </xf>
    <xf numFmtId="181" fontId="3" fillId="0" borderId="1" xfId="50" applyNumberFormat="1" applyFont="1" applyFill="1" applyBorder="1" applyAlignment="1">
      <alignment horizontal="center" vertical="center" wrapText="1"/>
    </xf>
    <xf numFmtId="182" fontId="3" fillId="0" borderId="1" xfId="5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/>
    </xf>
    <xf numFmtId="181" fontId="3" fillId="0" borderId="1" xfId="50" applyNumberFormat="1" applyFont="1" applyFill="1" applyBorder="1" applyAlignment="1">
      <alignment horizontal="center" vertical="center"/>
    </xf>
    <xf numFmtId="181" fontId="22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182" fontId="22" fillId="0" borderId="1" xfId="50" applyNumberFormat="1" applyFont="1" applyFill="1" applyBorder="1" applyAlignment="1">
      <alignment horizontal="center" vertical="center" wrapText="1"/>
    </xf>
    <xf numFmtId="179" fontId="3" fillId="0" borderId="1" xfId="50" applyNumberFormat="1" applyFont="1" applyFill="1" applyBorder="1" applyAlignment="1">
      <alignment horizontal="center" vertical="center" shrinkToFit="1"/>
    </xf>
    <xf numFmtId="0" fontId="3" fillId="0" borderId="1" xfId="50" applyFont="1" applyFill="1" applyBorder="1" applyAlignment="1">
      <alignment horizontal="center" vertical="center" wrapText="1" shrinkToFit="1"/>
    </xf>
    <xf numFmtId="0" fontId="24" fillId="0" borderId="1" xfId="50" applyFont="1" applyFill="1" applyBorder="1" applyAlignment="1">
      <alignment horizontal="center" vertical="center" wrapText="1" shrinkToFit="1"/>
    </xf>
    <xf numFmtId="49" fontId="3" fillId="0" borderId="1" xfId="50" applyNumberFormat="1" applyFont="1" applyFill="1" applyBorder="1" applyAlignment="1">
      <alignment horizontal="center" vertical="center" wrapText="1" shrinkToFit="1"/>
    </xf>
    <xf numFmtId="49" fontId="22" fillId="0" borderId="1" xfId="50" applyNumberFormat="1" applyFont="1" applyFill="1" applyBorder="1" applyAlignment="1">
      <alignment horizontal="center" vertical="center" wrapText="1"/>
    </xf>
    <xf numFmtId="180" fontId="22" fillId="0" borderId="1" xfId="50" applyNumberFormat="1" applyFont="1" applyFill="1" applyBorder="1" applyAlignment="1" applyProtection="1">
      <alignment horizontal="center" vertical="center" wrapText="1"/>
    </xf>
    <xf numFmtId="49" fontId="22" fillId="0" borderId="1" xfId="50" applyNumberFormat="1" applyFont="1" applyFill="1" applyBorder="1" applyAlignment="1">
      <alignment horizontal="center" vertical="center"/>
    </xf>
    <xf numFmtId="180" fontId="8" fillId="0" borderId="1" xfId="50" applyNumberFormat="1" applyFont="1" applyFill="1" applyBorder="1" applyAlignment="1" applyProtection="1">
      <alignment horizontal="center" vertical="center" wrapText="1"/>
    </xf>
    <xf numFmtId="0" fontId="23" fillId="0" borderId="1" xfId="50" applyFont="1" applyFill="1" applyBorder="1" applyAlignment="1">
      <alignment horizontal="center" vertical="center" wrapText="1" shrinkToFit="1"/>
    </xf>
    <xf numFmtId="180" fontId="3" fillId="0" borderId="1" xfId="50" applyNumberFormat="1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0" xfId="0" applyFont="1" applyFill="1" applyBorder="1" applyAlignment="1" quotePrefix="1">
      <alignment horizontal="center" vertical="center" wrapText="1"/>
    </xf>
    <xf numFmtId="49" fontId="3" fillId="3" borderId="1" xfId="0" applyNumberFormat="1" applyFont="1" applyFill="1" applyBorder="1" applyAlignment="1" quotePrefix="1">
      <alignment horizontal="center" vertical="center" wrapText="1"/>
    </xf>
    <xf numFmtId="49" fontId="13" fillId="3" borderId="1" xfId="0" applyNumberFormat="1" applyFont="1" applyFill="1" applyBorder="1" applyAlignment="1" quotePrefix="1">
      <alignment horizontal="center" vertical="center" wrapText="1"/>
    </xf>
    <xf numFmtId="183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181" fontId="3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 2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4</xdr:col>
      <xdr:colOff>533400</xdr:colOff>
      <xdr:row>32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71748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4</xdr:col>
      <xdr:colOff>533400</xdr:colOff>
      <xdr:row>47</xdr:row>
      <xdr:rowOff>8890</xdr:rowOff>
    </xdr:to>
    <xdr:pic>
      <xdr:nvPicPr>
        <xdr:cNvPr id="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04133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4</xdr:col>
      <xdr:colOff>533400</xdr:colOff>
      <xdr:row>62</xdr:row>
      <xdr:rowOff>8890</xdr:rowOff>
    </xdr:to>
    <xdr:pic>
      <xdr:nvPicPr>
        <xdr:cNvPr id="5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6518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4</xdr:col>
      <xdr:colOff>533400</xdr:colOff>
      <xdr:row>77</xdr:row>
      <xdr:rowOff>8890</xdr:rowOff>
    </xdr:to>
    <xdr:pic>
      <xdr:nvPicPr>
        <xdr:cNvPr id="6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68903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4</xdr:col>
      <xdr:colOff>533400</xdr:colOff>
      <xdr:row>92</xdr:row>
      <xdr:rowOff>8890</xdr:rowOff>
    </xdr:to>
    <xdr:pic>
      <xdr:nvPicPr>
        <xdr:cNvPr id="7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01288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4</xdr:col>
      <xdr:colOff>533400</xdr:colOff>
      <xdr:row>107</xdr:row>
      <xdr:rowOff>8890</xdr:rowOff>
    </xdr:to>
    <xdr:pic>
      <xdr:nvPicPr>
        <xdr:cNvPr id="8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33673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9525</xdr:rowOff>
    </xdr:to>
    <xdr:pic>
      <xdr:nvPicPr>
        <xdr:cNvPr id="9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26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4</xdr:col>
      <xdr:colOff>533400</xdr:colOff>
      <xdr:row>30</xdr:row>
      <xdr:rowOff>8890</xdr:rowOff>
    </xdr:to>
    <xdr:pic>
      <xdr:nvPicPr>
        <xdr:cNvPr id="10" name="图片 9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67430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4</xdr:col>
      <xdr:colOff>533400</xdr:colOff>
      <xdr:row>44</xdr:row>
      <xdr:rowOff>8890</xdr:rowOff>
    </xdr:to>
    <xdr:pic>
      <xdr:nvPicPr>
        <xdr:cNvPr id="11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97656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4</xdr:col>
      <xdr:colOff>533400</xdr:colOff>
      <xdr:row>58</xdr:row>
      <xdr:rowOff>8890</xdr:rowOff>
    </xdr:to>
    <xdr:pic>
      <xdr:nvPicPr>
        <xdr:cNvPr id="1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7882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4</xdr:col>
      <xdr:colOff>533400</xdr:colOff>
      <xdr:row>72</xdr:row>
      <xdr:rowOff>8890</xdr:rowOff>
    </xdr:to>
    <xdr:pic>
      <xdr:nvPicPr>
        <xdr:cNvPr id="1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58108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4</xdr:col>
      <xdr:colOff>533400</xdr:colOff>
      <xdr:row>85</xdr:row>
      <xdr:rowOff>8890</xdr:rowOff>
    </xdr:to>
    <xdr:pic>
      <xdr:nvPicPr>
        <xdr:cNvPr id="1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86175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4</xdr:col>
      <xdr:colOff>533400</xdr:colOff>
      <xdr:row>99</xdr:row>
      <xdr:rowOff>8890</xdr:rowOff>
    </xdr:to>
    <xdr:pic>
      <xdr:nvPicPr>
        <xdr:cNvPr id="15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1640165"/>
          <a:ext cx="556260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8890</xdr:rowOff>
    </xdr:to>
    <xdr:pic>
      <xdr:nvPicPr>
        <xdr:cNvPr id="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8890</xdr:rowOff>
    </xdr:to>
    <xdr:pic>
      <xdr:nvPicPr>
        <xdr:cNvPr id="5" name="图片 4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54</xdr:row>
      <xdr:rowOff>0</xdr:rowOff>
    </xdr:from>
    <xdr:to>
      <xdr:col>4</xdr:col>
      <xdr:colOff>533400</xdr:colOff>
      <xdr:row>54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9246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4</xdr:col>
      <xdr:colOff>533400</xdr:colOff>
      <xdr:row>53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7087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4</xdr:col>
      <xdr:colOff>533400</xdr:colOff>
      <xdr:row>53</xdr:row>
      <xdr:rowOff>8890</xdr:rowOff>
    </xdr:to>
    <xdr:pic>
      <xdr:nvPicPr>
        <xdr:cNvPr id="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7087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4</xdr:col>
      <xdr:colOff>533400</xdr:colOff>
      <xdr:row>52</xdr:row>
      <xdr:rowOff>8890</xdr:rowOff>
    </xdr:to>
    <xdr:pic>
      <xdr:nvPicPr>
        <xdr:cNvPr id="5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4928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4</xdr:col>
      <xdr:colOff>533400</xdr:colOff>
      <xdr:row>51</xdr:row>
      <xdr:rowOff>9525</xdr:rowOff>
    </xdr:to>
    <xdr:pic>
      <xdr:nvPicPr>
        <xdr:cNvPr id="6" name="图片 5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276965"/>
          <a:ext cx="55632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4</xdr:col>
      <xdr:colOff>533400</xdr:colOff>
      <xdr:row>51</xdr:row>
      <xdr:rowOff>9525</xdr:rowOff>
    </xdr:to>
    <xdr:pic>
      <xdr:nvPicPr>
        <xdr:cNvPr id="7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1276965"/>
          <a:ext cx="556323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44</xdr:row>
      <xdr:rowOff>0</xdr:rowOff>
    </xdr:from>
    <xdr:to>
      <xdr:col>4</xdr:col>
      <xdr:colOff>533400</xdr:colOff>
      <xdr:row>44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97656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9525</xdr:rowOff>
    </xdr:to>
    <xdr:pic>
      <xdr:nvPicPr>
        <xdr:cNvPr id="3" name="图片 2" descr="wps7EC"/>
        <xdr:cNvPicPr>
          <a:picLocks noChangeAspect="1" noChangeArrowheads="1"/>
        </xdr:cNvPicPr>
      </xdr:nvPicPr>
      <xdr:blipFill>
        <a:blip r:embed="rId1" r:link="rId2" cstate="print"/>
        <a:srcRect/>
        <a:stretch>
          <a:fillRect/>
        </a:stretch>
      </xdr:blipFill>
      <xdr:spPr>
        <a:xfrm>
          <a:off x="0" y="3720465"/>
          <a:ext cx="556387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9525</xdr:rowOff>
    </xdr:to>
    <xdr:pic>
      <xdr:nvPicPr>
        <xdr:cNvPr id="4" name="图片 3" descr="wps7EC"/>
        <xdr:cNvPicPr>
          <a:picLocks noChangeAspect="1" noChangeArrowheads="1"/>
        </xdr:cNvPicPr>
      </xdr:nvPicPr>
      <xdr:blipFill>
        <a:blip r:embed="rId1" r:link="rId2" cstate="print"/>
        <a:srcRect/>
        <a:stretch>
          <a:fillRect/>
        </a:stretch>
      </xdr:blipFill>
      <xdr:spPr>
        <a:xfrm>
          <a:off x="0" y="3720465"/>
          <a:ext cx="556387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9525</xdr:rowOff>
    </xdr:to>
    <xdr:pic>
      <xdr:nvPicPr>
        <xdr:cNvPr id="5" name="图片 2" descr="wps7EC"/>
        <xdr:cNvPicPr>
          <a:picLocks noChangeAspect="1" noChangeArrowheads="1"/>
        </xdr:cNvPicPr>
      </xdr:nvPicPr>
      <xdr:blipFill>
        <a:blip r:embed="rId1" r:link="rId2" cstate="print"/>
        <a:srcRect/>
        <a:stretch>
          <a:fillRect/>
        </a:stretch>
      </xdr:blipFill>
      <xdr:spPr>
        <a:xfrm>
          <a:off x="0" y="3720465"/>
          <a:ext cx="556387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68</xdr:row>
      <xdr:rowOff>0</xdr:rowOff>
    </xdr:from>
    <xdr:to>
      <xdr:col>4</xdr:col>
      <xdr:colOff>533400</xdr:colOff>
      <xdr:row>68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9472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4</xdr:col>
      <xdr:colOff>533400</xdr:colOff>
      <xdr:row>67</xdr:row>
      <xdr:rowOff>8890</xdr:rowOff>
    </xdr:to>
    <xdr:pic>
      <xdr:nvPicPr>
        <xdr:cNvPr id="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47313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8890</xdr:rowOff>
    </xdr:to>
    <xdr:pic>
      <xdr:nvPicPr>
        <xdr:cNvPr id="5" name="图片 4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23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5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6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7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8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9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0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1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5" name="图片 14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6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17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10160</xdr:rowOff>
    </xdr:to>
    <xdr:pic>
      <xdr:nvPicPr>
        <xdr:cNvPr id="6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10160</xdr:rowOff>
    </xdr:to>
    <xdr:pic>
      <xdr:nvPicPr>
        <xdr:cNvPr id="7" name="图片 6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10160</xdr:rowOff>
    </xdr:to>
    <xdr:pic>
      <xdr:nvPicPr>
        <xdr:cNvPr id="8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10160</xdr:rowOff>
    </xdr:to>
    <xdr:pic>
      <xdr:nvPicPr>
        <xdr:cNvPr id="9" name="图片 8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9525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4</xdr:col>
      <xdr:colOff>533400</xdr:colOff>
      <xdr:row>14</xdr:row>
      <xdr:rowOff>10160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288665"/>
          <a:ext cx="556387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4</xdr:col>
      <xdr:colOff>533400</xdr:colOff>
      <xdr:row>17</xdr:row>
      <xdr:rowOff>8890</xdr:rowOff>
    </xdr:to>
    <xdr:pic>
      <xdr:nvPicPr>
        <xdr:cNvPr id="4" name="图片 3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9363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4</xdr:col>
      <xdr:colOff>533400</xdr:colOff>
      <xdr:row>13</xdr:row>
      <xdr:rowOff>8890</xdr:rowOff>
    </xdr:to>
    <xdr:pic>
      <xdr:nvPicPr>
        <xdr:cNvPr id="5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0727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4</xdr:col>
      <xdr:colOff>533400</xdr:colOff>
      <xdr:row>13</xdr:row>
      <xdr:rowOff>8890</xdr:rowOff>
    </xdr:to>
    <xdr:pic>
      <xdr:nvPicPr>
        <xdr:cNvPr id="6" name="图片 5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0727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4</xdr:col>
      <xdr:colOff>533400</xdr:colOff>
      <xdr:row>13</xdr:row>
      <xdr:rowOff>8890</xdr:rowOff>
    </xdr:to>
    <xdr:pic>
      <xdr:nvPicPr>
        <xdr:cNvPr id="7" name="图片 6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0727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18</xdr:row>
      <xdr:rowOff>0</xdr:rowOff>
    </xdr:from>
    <xdr:to>
      <xdr:col>4</xdr:col>
      <xdr:colOff>533400</xdr:colOff>
      <xdr:row>18</xdr:row>
      <xdr:rowOff>8890</xdr:rowOff>
    </xdr:to>
    <xdr:pic>
      <xdr:nvPicPr>
        <xdr:cNvPr id="2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1522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533400</xdr:colOff>
      <xdr:row>16</xdr:row>
      <xdr:rowOff>8890</xdr:rowOff>
    </xdr:to>
    <xdr:pic>
      <xdr:nvPicPr>
        <xdr:cNvPr id="3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204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4</xdr:col>
      <xdr:colOff>533400</xdr:colOff>
      <xdr:row>15</xdr:row>
      <xdr:rowOff>8890</xdr:rowOff>
    </xdr:to>
    <xdr:pic>
      <xdr:nvPicPr>
        <xdr:cNvPr id="4" name="图片 2" descr="wps7E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504565"/>
          <a:ext cx="556387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file:///\\\\\\\\\\\\\\\\\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1"/>
  <sheetViews>
    <sheetView tabSelected="1" workbookViewId="0">
      <selection activeCell="G3" sqref="G3"/>
    </sheetView>
  </sheetViews>
  <sheetFormatPr defaultColWidth="9" defaultRowHeight="14.25"/>
  <cols>
    <col min="1" max="1" width="4.125" style="137" customWidth="1"/>
    <col min="2" max="2" width="8.25" style="137" customWidth="1"/>
    <col min="3" max="3" width="45.5" style="137" customWidth="1"/>
    <col min="4" max="4" width="8.125" style="140" customWidth="1"/>
    <col min="5" max="5" width="12.2583333333333" style="140" customWidth="1"/>
    <col min="6" max="6" width="8.125" style="140" customWidth="1"/>
    <col min="7" max="7" width="8.75" style="142" customWidth="1"/>
    <col min="8" max="8" width="6.375" style="142" customWidth="1"/>
    <col min="9" max="9" width="8.5" style="143" customWidth="1"/>
    <col min="10" max="10" width="10.875" style="137" customWidth="1"/>
    <col min="11" max="11" width="8.875" style="137" customWidth="1"/>
    <col min="12" max="16384" width="9" style="137"/>
  </cols>
  <sheetData>
    <row r="1" s="137" customFormat="1" ht="27.95" customHeight="1" spans="1:11">
      <c r="A1" s="144" t="s">
        <v>0</v>
      </c>
      <c r="B1" s="144"/>
      <c r="C1" s="144"/>
      <c r="D1" s="144"/>
      <c r="E1" s="144"/>
      <c r="F1" s="144"/>
      <c r="G1" s="146"/>
      <c r="H1" s="146"/>
      <c r="I1" s="156"/>
      <c r="J1" s="144"/>
      <c r="K1" s="144"/>
    </row>
    <row r="2" s="4" customFormat="1" ht="27" customHeight="1" spans="1:11">
      <c r="A2" s="85" t="s">
        <v>1</v>
      </c>
      <c r="B2" s="21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10</v>
      </c>
      <c r="K2" s="85" t="s">
        <v>11</v>
      </c>
    </row>
    <row r="3" s="4" customFormat="1" ht="17" customHeight="1" spans="1:11">
      <c r="A3" s="85">
        <v>1</v>
      </c>
      <c r="B3" s="221" t="s">
        <v>12</v>
      </c>
      <c r="C3" s="222" t="s">
        <v>13</v>
      </c>
      <c r="D3" s="223">
        <v>21</v>
      </c>
      <c r="E3" s="224">
        <v>4201.13</v>
      </c>
      <c r="F3" s="87">
        <v>0</v>
      </c>
      <c r="G3" s="163">
        <f>F3/(F3+D3)*100%</f>
        <v>0</v>
      </c>
      <c r="H3" s="90">
        <f>(3.23%-G3)/3.23%*50%</f>
        <v>0.5</v>
      </c>
      <c r="I3" s="98">
        <f>ROUNDDOWN(H3*E3,-1)</f>
        <v>2100</v>
      </c>
      <c r="J3" s="230" t="s">
        <v>14</v>
      </c>
      <c r="K3" s="231"/>
    </row>
    <row r="4" s="4" customFormat="1" ht="17" customHeight="1" spans="1:11">
      <c r="A4" s="85">
        <v>2</v>
      </c>
      <c r="B4" s="221" t="s">
        <v>15</v>
      </c>
      <c r="C4" s="222" t="s">
        <v>16</v>
      </c>
      <c r="D4" s="223">
        <v>52</v>
      </c>
      <c r="E4" s="224">
        <v>13244.4</v>
      </c>
      <c r="F4" s="87">
        <v>0</v>
      </c>
      <c r="G4" s="163">
        <f t="shared" ref="G4:G35" si="0">F4/(F4+D4)*100%</f>
        <v>0</v>
      </c>
      <c r="H4" s="90">
        <f t="shared" ref="H4:H35" si="1">(3.23%-G4)/3.23%*50%</f>
        <v>0.5</v>
      </c>
      <c r="I4" s="98">
        <f t="shared" ref="I4:I35" si="2">ROUNDDOWN(H4*E4,-1)</f>
        <v>6620</v>
      </c>
      <c r="J4" s="230" t="s">
        <v>14</v>
      </c>
      <c r="K4" s="231"/>
    </row>
    <row r="5" s="4" customFormat="1" ht="17" customHeight="1" spans="1:11">
      <c r="A5" s="85">
        <v>3</v>
      </c>
      <c r="B5" s="221" t="s">
        <v>17</v>
      </c>
      <c r="C5" s="222" t="s">
        <v>18</v>
      </c>
      <c r="D5" s="223">
        <v>11</v>
      </c>
      <c r="E5" s="224">
        <v>2493</v>
      </c>
      <c r="F5" s="87">
        <v>0</v>
      </c>
      <c r="G5" s="163">
        <f t="shared" si="0"/>
        <v>0</v>
      </c>
      <c r="H5" s="90">
        <f t="shared" si="1"/>
        <v>0.5</v>
      </c>
      <c r="I5" s="98">
        <f t="shared" si="2"/>
        <v>1240</v>
      </c>
      <c r="J5" s="230" t="s">
        <v>19</v>
      </c>
      <c r="K5" s="231"/>
    </row>
    <row r="6" s="4" customFormat="1" ht="17" customHeight="1" spans="1:11">
      <c r="A6" s="85">
        <v>4</v>
      </c>
      <c r="B6" s="221" t="s">
        <v>20</v>
      </c>
      <c r="C6" s="222" t="s">
        <v>21</v>
      </c>
      <c r="D6" s="223">
        <v>7</v>
      </c>
      <c r="E6" s="224">
        <v>2802.5</v>
      </c>
      <c r="F6" s="87">
        <v>0</v>
      </c>
      <c r="G6" s="163">
        <f t="shared" si="0"/>
        <v>0</v>
      </c>
      <c r="H6" s="90">
        <f t="shared" si="1"/>
        <v>0.5</v>
      </c>
      <c r="I6" s="98">
        <f t="shared" si="2"/>
        <v>1400</v>
      </c>
      <c r="J6" s="230" t="s">
        <v>19</v>
      </c>
      <c r="K6" s="231"/>
    </row>
    <row r="7" s="4" customFormat="1" ht="17" customHeight="1" spans="1:11">
      <c r="A7" s="85">
        <v>5</v>
      </c>
      <c r="B7" s="221" t="s">
        <v>22</v>
      </c>
      <c r="C7" s="222" t="s">
        <v>23</v>
      </c>
      <c r="D7" s="223">
        <v>87</v>
      </c>
      <c r="E7" s="224">
        <v>35334.26</v>
      </c>
      <c r="F7" s="87">
        <v>0</v>
      </c>
      <c r="G7" s="163">
        <f t="shared" si="0"/>
        <v>0</v>
      </c>
      <c r="H7" s="90">
        <f t="shared" si="1"/>
        <v>0.5</v>
      </c>
      <c r="I7" s="98">
        <f t="shared" si="2"/>
        <v>17660</v>
      </c>
      <c r="J7" s="230" t="s">
        <v>19</v>
      </c>
      <c r="K7" s="231"/>
    </row>
    <row r="8" s="4" customFormat="1" ht="17" customHeight="1" spans="1:11">
      <c r="A8" s="85">
        <v>6</v>
      </c>
      <c r="B8" s="221">
        <v>10077941</v>
      </c>
      <c r="C8" s="225" t="s">
        <v>24</v>
      </c>
      <c r="D8" s="226">
        <v>128</v>
      </c>
      <c r="E8" s="225">
        <v>84356.6</v>
      </c>
      <c r="F8" s="87">
        <v>0</v>
      </c>
      <c r="G8" s="163">
        <f t="shared" si="0"/>
        <v>0</v>
      </c>
      <c r="H8" s="90">
        <f t="shared" si="1"/>
        <v>0.5</v>
      </c>
      <c r="I8" s="98">
        <f t="shared" si="2"/>
        <v>42170</v>
      </c>
      <c r="J8" s="230" t="s">
        <v>19</v>
      </c>
      <c r="K8" s="231"/>
    </row>
    <row r="9" s="4" customFormat="1" ht="17" customHeight="1" spans="1:11">
      <c r="A9" s="85">
        <v>7</v>
      </c>
      <c r="B9" s="221" t="s">
        <v>25</v>
      </c>
      <c r="C9" s="222" t="s">
        <v>26</v>
      </c>
      <c r="D9" s="223">
        <v>13</v>
      </c>
      <c r="E9" s="224">
        <v>3349.61</v>
      </c>
      <c r="F9" s="87">
        <v>0</v>
      </c>
      <c r="G9" s="163">
        <f t="shared" si="0"/>
        <v>0</v>
      </c>
      <c r="H9" s="90">
        <f t="shared" si="1"/>
        <v>0.5</v>
      </c>
      <c r="I9" s="98">
        <f t="shared" si="2"/>
        <v>1670</v>
      </c>
      <c r="J9" s="230" t="s">
        <v>19</v>
      </c>
      <c r="K9" s="232"/>
    </row>
    <row r="10" s="4" customFormat="1" ht="17" customHeight="1" spans="1:11">
      <c r="A10" s="85">
        <v>8</v>
      </c>
      <c r="B10" s="221" t="s">
        <v>27</v>
      </c>
      <c r="C10" s="222" t="s">
        <v>28</v>
      </c>
      <c r="D10" s="223">
        <v>21</v>
      </c>
      <c r="E10" s="224">
        <v>5358.11</v>
      </c>
      <c r="F10" s="87">
        <v>0</v>
      </c>
      <c r="G10" s="163">
        <f t="shared" si="0"/>
        <v>0</v>
      </c>
      <c r="H10" s="90">
        <f t="shared" si="1"/>
        <v>0.5</v>
      </c>
      <c r="I10" s="98">
        <f t="shared" si="2"/>
        <v>2670</v>
      </c>
      <c r="J10" s="230" t="s">
        <v>19</v>
      </c>
      <c r="K10" s="231"/>
    </row>
    <row r="11" s="4" customFormat="1" ht="17" customHeight="1" spans="1:11">
      <c r="A11" s="85">
        <v>9</v>
      </c>
      <c r="B11" s="221" t="s">
        <v>29</v>
      </c>
      <c r="C11" s="222" t="s">
        <v>30</v>
      </c>
      <c r="D11" s="223">
        <v>56</v>
      </c>
      <c r="E11" s="224">
        <v>16797.2</v>
      </c>
      <c r="F11" s="87">
        <v>1</v>
      </c>
      <c r="G11" s="163">
        <f t="shared" si="0"/>
        <v>0.0175438596491228</v>
      </c>
      <c r="H11" s="90">
        <f t="shared" si="1"/>
        <v>0.228423225245777</v>
      </c>
      <c r="I11" s="98">
        <f t="shared" si="2"/>
        <v>3830</v>
      </c>
      <c r="J11" s="230" t="s">
        <v>19</v>
      </c>
      <c r="K11" s="231"/>
    </row>
    <row r="12" s="4" customFormat="1" ht="17" customHeight="1" spans="1:11">
      <c r="A12" s="85">
        <v>10</v>
      </c>
      <c r="B12" s="221" t="s">
        <v>31</v>
      </c>
      <c r="C12" s="222" t="s">
        <v>32</v>
      </c>
      <c r="D12" s="223">
        <v>104</v>
      </c>
      <c r="E12" s="224">
        <v>27074.53</v>
      </c>
      <c r="F12" s="87">
        <v>0</v>
      </c>
      <c r="G12" s="163">
        <f t="shared" si="0"/>
        <v>0</v>
      </c>
      <c r="H12" s="90">
        <f t="shared" si="1"/>
        <v>0.5</v>
      </c>
      <c r="I12" s="98">
        <f t="shared" si="2"/>
        <v>13530</v>
      </c>
      <c r="J12" s="230" t="s">
        <v>19</v>
      </c>
      <c r="K12" s="231"/>
    </row>
    <row r="13" s="4" customFormat="1" ht="17" customHeight="1" spans="1:11">
      <c r="A13" s="85">
        <v>11</v>
      </c>
      <c r="B13" s="221" t="s">
        <v>33</v>
      </c>
      <c r="C13" s="222" t="s">
        <v>34</v>
      </c>
      <c r="D13" s="223">
        <v>2</v>
      </c>
      <c r="E13" s="224">
        <v>1180.56</v>
      </c>
      <c r="F13" s="87">
        <v>0</v>
      </c>
      <c r="G13" s="163">
        <f t="shared" si="0"/>
        <v>0</v>
      </c>
      <c r="H13" s="90">
        <f t="shared" si="1"/>
        <v>0.5</v>
      </c>
      <c r="I13" s="98">
        <f t="shared" si="2"/>
        <v>590</v>
      </c>
      <c r="J13" s="230" t="s">
        <v>14</v>
      </c>
      <c r="K13" s="231"/>
    </row>
    <row r="14" s="4" customFormat="1" ht="17" customHeight="1" spans="1:11">
      <c r="A14" s="85">
        <v>12</v>
      </c>
      <c r="B14" s="221" t="s">
        <v>35</v>
      </c>
      <c r="C14" s="222" t="s">
        <v>36</v>
      </c>
      <c r="D14" s="223">
        <v>43</v>
      </c>
      <c r="E14" s="224">
        <v>14062.17</v>
      </c>
      <c r="F14" s="87">
        <v>0</v>
      </c>
      <c r="G14" s="163">
        <f t="shared" si="0"/>
        <v>0</v>
      </c>
      <c r="H14" s="90">
        <f t="shared" si="1"/>
        <v>0.5</v>
      </c>
      <c r="I14" s="98">
        <f t="shared" si="2"/>
        <v>7030</v>
      </c>
      <c r="J14" s="230" t="s">
        <v>19</v>
      </c>
      <c r="K14" s="231"/>
    </row>
    <row r="15" s="4" customFormat="1" ht="17" customHeight="1" spans="1:11">
      <c r="A15" s="85">
        <v>13</v>
      </c>
      <c r="B15" s="221" t="s">
        <v>37</v>
      </c>
      <c r="C15" s="222" t="s">
        <v>38</v>
      </c>
      <c r="D15" s="223">
        <v>7</v>
      </c>
      <c r="E15" s="224">
        <v>1873.59</v>
      </c>
      <c r="F15" s="87">
        <v>0</v>
      </c>
      <c r="G15" s="163">
        <f t="shared" si="0"/>
        <v>0</v>
      </c>
      <c r="H15" s="90">
        <f t="shared" si="1"/>
        <v>0.5</v>
      </c>
      <c r="I15" s="98">
        <f t="shared" si="2"/>
        <v>930</v>
      </c>
      <c r="J15" s="230" t="s">
        <v>19</v>
      </c>
      <c r="K15" s="231"/>
    </row>
    <row r="16" s="4" customFormat="1" ht="17" customHeight="1" spans="1:11">
      <c r="A16" s="85">
        <v>14</v>
      </c>
      <c r="B16" s="221" t="s">
        <v>39</v>
      </c>
      <c r="C16" s="222" t="s">
        <v>40</v>
      </c>
      <c r="D16" s="223">
        <v>3</v>
      </c>
      <c r="E16" s="224">
        <v>453.36</v>
      </c>
      <c r="F16" s="87">
        <v>0</v>
      </c>
      <c r="G16" s="163">
        <f t="shared" si="0"/>
        <v>0</v>
      </c>
      <c r="H16" s="90">
        <f t="shared" si="1"/>
        <v>0.5</v>
      </c>
      <c r="I16" s="98">
        <f t="shared" si="2"/>
        <v>220</v>
      </c>
      <c r="J16" s="230" t="s">
        <v>19</v>
      </c>
      <c r="K16" s="231"/>
    </row>
    <row r="17" s="138" customFormat="1" ht="17" customHeight="1" spans="1:11">
      <c r="A17" s="85">
        <v>15</v>
      </c>
      <c r="B17" s="221" t="s">
        <v>41</v>
      </c>
      <c r="C17" s="222" t="s">
        <v>42</v>
      </c>
      <c r="D17" s="223">
        <v>9</v>
      </c>
      <c r="E17" s="224">
        <v>1479.96</v>
      </c>
      <c r="F17" s="87">
        <v>0</v>
      </c>
      <c r="G17" s="163">
        <f t="shared" si="0"/>
        <v>0</v>
      </c>
      <c r="H17" s="90">
        <f t="shared" si="1"/>
        <v>0.5</v>
      </c>
      <c r="I17" s="98">
        <f t="shared" si="2"/>
        <v>730</v>
      </c>
      <c r="J17" s="230" t="s">
        <v>19</v>
      </c>
      <c r="K17" s="231"/>
    </row>
    <row r="18" s="138" customFormat="1" ht="17" customHeight="1" spans="1:11">
      <c r="A18" s="85">
        <v>16</v>
      </c>
      <c r="B18" s="221" t="s">
        <v>43</v>
      </c>
      <c r="C18" s="222" t="s">
        <v>44</v>
      </c>
      <c r="D18" s="223">
        <v>17</v>
      </c>
      <c r="E18" s="224">
        <v>4645.01</v>
      </c>
      <c r="F18" s="87">
        <v>0</v>
      </c>
      <c r="G18" s="163">
        <f t="shared" si="0"/>
        <v>0</v>
      </c>
      <c r="H18" s="90">
        <f t="shared" si="1"/>
        <v>0.5</v>
      </c>
      <c r="I18" s="98">
        <f t="shared" si="2"/>
        <v>2320</v>
      </c>
      <c r="J18" s="230" t="s">
        <v>14</v>
      </c>
      <c r="K18" s="231"/>
    </row>
    <row r="19" s="138" customFormat="1" ht="17" customHeight="1" spans="1:11">
      <c r="A19" s="85">
        <v>17</v>
      </c>
      <c r="B19" s="221" t="s">
        <v>45</v>
      </c>
      <c r="C19" s="222" t="s">
        <v>46</v>
      </c>
      <c r="D19" s="223">
        <v>78</v>
      </c>
      <c r="E19" s="224">
        <v>48841.18</v>
      </c>
      <c r="F19" s="87">
        <v>0</v>
      </c>
      <c r="G19" s="163">
        <f t="shared" si="0"/>
        <v>0</v>
      </c>
      <c r="H19" s="90">
        <f t="shared" si="1"/>
        <v>0.5</v>
      </c>
      <c r="I19" s="98">
        <f t="shared" si="2"/>
        <v>24420</v>
      </c>
      <c r="J19" s="230" t="s">
        <v>14</v>
      </c>
      <c r="K19" s="231"/>
    </row>
    <row r="20" s="4" customFormat="1" ht="17" customHeight="1" spans="1:11">
      <c r="A20" s="85">
        <v>18</v>
      </c>
      <c r="B20" s="221" t="s">
        <v>47</v>
      </c>
      <c r="C20" s="222" t="s">
        <v>48</v>
      </c>
      <c r="D20" s="223">
        <v>9</v>
      </c>
      <c r="E20" s="224">
        <v>2418.16</v>
      </c>
      <c r="F20" s="87">
        <v>0</v>
      </c>
      <c r="G20" s="163">
        <f t="shared" si="0"/>
        <v>0</v>
      </c>
      <c r="H20" s="90">
        <f t="shared" si="1"/>
        <v>0.5</v>
      </c>
      <c r="I20" s="98">
        <f t="shared" si="2"/>
        <v>1200</v>
      </c>
      <c r="J20" s="230" t="s">
        <v>19</v>
      </c>
      <c r="K20" s="231"/>
    </row>
    <row r="21" s="4" customFormat="1" ht="17" customHeight="1" spans="1:11">
      <c r="A21" s="85">
        <v>19</v>
      </c>
      <c r="B21" s="221" t="s">
        <v>49</v>
      </c>
      <c r="C21" s="222" t="s">
        <v>50</v>
      </c>
      <c r="D21" s="223">
        <v>3</v>
      </c>
      <c r="E21" s="224">
        <v>864.48</v>
      </c>
      <c r="F21" s="87">
        <v>0</v>
      </c>
      <c r="G21" s="163">
        <f t="shared" si="0"/>
        <v>0</v>
      </c>
      <c r="H21" s="90">
        <f t="shared" si="1"/>
        <v>0.5</v>
      </c>
      <c r="I21" s="98">
        <f t="shared" si="2"/>
        <v>430</v>
      </c>
      <c r="J21" s="230" t="s">
        <v>19</v>
      </c>
      <c r="K21" s="231"/>
    </row>
    <row r="22" s="4" customFormat="1" ht="17" customHeight="1" spans="1:11">
      <c r="A22" s="85">
        <v>20</v>
      </c>
      <c r="B22" s="221" t="s">
        <v>51</v>
      </c>
      <c r="C22" s="222" t="s">
        <v>52</v>
      </c>
      <c r="D22" s="223">
        <v>60</v>
      </c>
      <c r="E22" s="224">
        <v>21705.92</v>
      </c>
      <c r="F22" s="87">
        <v>0</v>
      </c>
      <c r="G22" s="163">
        <f t="shared" si="0"/>
        <v>0</v>
      </c>
      <c r="H22" s="90">
        <f t="shared" si="1"/>
        <v>0.5</v>
      </c>
      <c r="I22" s="98">
        <f t="shared" si="2"/>
        <v>10850</v>
      </c>
      <c r="J22" s="230" t="s">
        <v>19</v>
      </c>
      <c r="K22" s="231"/>
    </row>
    <row r="23" s="4" customFormat="1" ht="17" customHeight="1" spans="1:11">
      <c r="A23" s="85">
        <v>21</v>
      </c>
      <c r="B23" s="221" t="s">
        <v>53</v>
      </c>
      <c r="C23" s="222" t="s">
        <v>54</v>
      </c>
      <c r="D23" s="223">
        <v>33</v>
      </c>
      <c r="E23" s="224">
        <v>8301.72</v>
      </c>
      <c r="F23" s="87">
        <v>0</v>
      </c>
      <c r="G23" s="163">
        <f t="shared" si="0"/>
        <v>0</v>
      </c>
      <c r="H23" s="90">
        <f t="shared" si="1"/>
        <v>0.5</v>
      </c>
      <c r="I23" s="98">
        <f t="shared" si="2"/>
        <v>4150</v>
      </c>
      <c r="J23" s="230" t="s">
        <v>19</v>
      </c>
      <c r="K23" s="231"/>
    </row>
    <row r="24" s="4" customFormat="1" ht="17" customHeight="1" spans="1:11">
      <c r="A24" s="85">
        <v>22</v>
      </c>
      <c r="B24" s="221" t="s">
        <v>55</v>
      </c>
      <c r="C24" s="222" t="s">
        <v>56</v>
      </c>
      <c r="D24" s="223">
        <v>150</v>
      </c>
      <c r="E24" s="224">
        <v>20098.65</v>
      </c>
      <c r="F24" s="87">
        <v>0</v>
      </c>
      <c r="G24" s="163">
        <f t="shared" si="0"/>
        <v>0</v>
      </c>
      <c r="H24" s="90">
        <f t="shared" si="1"/>
        <v>0.5</v>
      </c>
      <c r="I24" s="98">
        <f t="shared" si="2"/>
        <v>10040</v>
      </c>
      <c r="J24" s="230" t="s">
        <v>14</v>
      </c>
      <c r="K24" s="231"/>
    </row>
    <row r="25" s="4" customFormat="1" ht="17" customHeight="1" spans="1:11">
      <c r="A25" s="85">
        <v>23</v>
      </c>
      <c r="B25" s="221" t="s">
        <v>57</v>
      </c>
      <c r="C25" s="222" t="s">
        <v>58</v>
      </c>
      <c r="D25" s="227">
        <v>11</v>
      </c>
      <c r="E25" s="224">
        <v>4369.2</v>
      </c>
      <c r="F25" s="87">
        <v>0</v>
      </c>
      <c r="G25" s="163">
        <f t="shared" si="0"/>
        <v>0</v>
      </c>
      <c r="H25" s="90">
        <f t="shared" si="1"/>
        <v>0.5</v>
      </c>
      <c r="I25" s="98">
        <f t="shared" si="2"/>
        <v>2180</v>
      </c>
      <c r="J25" s="230" t="s">
        <v>19</v>
      </c>
      <c r="K25" s="231"/>
    </row>
    <row r="26" s="4" customFormat="1" ht="17" customHeight="1" spans="1:11">
      <c r="A26" s="85">
        <v>24</v>
      </c>
      <c r="B26" s="221" t="s">
        <v>59</v>
      </c>
      <c r="C26" s="222" t="s">
        <v>60</v>
      </c>
      <c r="D26" s="223">
        <v>8</v>
      </c>
      <c r="E26" s="224">
        <v>1869.72</v>
      </c>
      <c r="F26" s="87">
        <v>0</v>
      </c>
      <c r="G26" s="163">
        <f t="shared" si="0"/>
        <v>0</v>
      </c>
      <c r="H26" s="90">
        <f t="shared" si="1"/>
        <v>0.5</v>
      </c>
      <c r="I26" s="98">
        <f t="shared" si="2"/>
        <v>930</v>
      </c>
      <c r="J26" s="230" t="s">
        <v>19</v>
      </c>
      <c r="K26" s="231"/>
    </row>
    <row r="27" s="4" customFormat="1" ht="17" customHeight="1" spans="1:11">
      <c r="A27" s="85">
        <v>25</v>
      </c>
      <c r="B27" s="221" t="s">
        <v>61</v>
      </c>
      <c r="C27" s="222" t="s">
        <v>62</v>
      </c>
      <c r="D27" s="223">
        <v>23</v>
      </c>
      <c r="E27" s="224">
        <v>5716.65</v>
      </c>
      <c r="F27" s="87">
        <v>0</v>
      </c>
      <c r="G27" s="163">
        <f t="shared" si="0"/>
        <v>0</v>
      </c>
      <c r="H27" s="90">
        <f t="shared" si="1"/>
        <v>0.5</v>
      </c>
      <c r="I27" s="98">
        <f t="shared" si="2"/>
        <v>2850</v>
      </c>
      <c r="J27" s="230" t="s">
        <v>19</v>
      </c>
      <c r="K27" s="231"/>
    </row>
    <row r="28" s="4" customFormat="1" ht="17" customHeight="1" spans="1:11">
      <c r="A28" s="85">
        <v>26</v>
      </c>
      <c r="B28" s="221" t="s">
        <v>63</v>
      </c>
      <c r="C28" s="222" t="s">
        <v>64</v>
      </c>
      <c r="D28" s="223">
        <v>14</v>
      </c>
      <c r="E28" s="224">
        <v>23502.6</v>
      </c>
      <c r="F28" s="87">
        <v>0</v>
      </c>
      <c r="G28" s="163">
        <f t="shared" si="0"/>
        <v>0</v>
      </c>
      <c r="H28" s="90">
        <f t="shared" si="1"/>
        <v>0.5</v>
      </c>
      <c r="I28" s="98">
        <f t="shared" si="2"/>
        <v>11750</v>
      </c>
      <c r="J28" s="230" t="s">
        <v>19</v>
      </c>
      <c r="K28" s="231"/>
    </row>
    <row r="29" s="4" customFormat="1" ht="17" customHeight="1" spans="1:11">
      <c r="A29" s="85">
        <v>27</v>
      </c>
      <c r="B29" s="221" t="s">
        <v>65</v>
      </c>
      <c r="C29" s="222" t="s">
        <v>66</v>
      </c>
      <c r="D29" s="223">
        <v>43</v>
      </c>
      <c r="E29" s="224">
        <v>7626.4</v>
      </c>
      <c r="F29" s="87">
        <v>0</v>
      </c>
      <c r="G29" s="163">
        <f t="shared" si="0"/>
        <v>0</v>
      </c>
      <c r="H29" s="90">
        <f t="shared" si="1"/>
        <v>0.5</v>
      </c>
      <c r="I29" s="98">
        <f t="shared" si="2"/>
        <v>3810</v>
      </c>
      <c r="J29" s="230" t="s">
        <v>19</v>
      </c>
      <c r="K29" s="231"/>
    </row>
    <row r="30" s="4" customFormat="1" ht="17" customHeight="1" spans="1:11">
      <c r="A30" s="85">
        <v>28</v>
      </c>
      <c r="B30" s="221" t="s">
        <v>67</v>
      </c>
      <c r="C30" s="222" t="s">
        <v>68</v>
      </c>
      <c r="D30" s="223">
        <v>42</v>
      </c>
      <c r="E30" s="224">
        <v>12113.9</v>
      </c>
      <c r="F30" s="87">
        <v>0</v>
      </c>
      <c r="G30" s="163">
        <f t="shared" si="0"/>
        <v>0</v>
      </c>
      <c r="H30" s="90">
        <f t="shared" si="1"/>
        <v>0.5</v>
      </c>
      <c r="I30" s="98">
        <f t="shared" si="2"/>
        <v>6050</v>
      </c>
      <c r="J30" s="230" t="s">
        <v>19</v>
      </c>
      <c r="K30" s="231"/>
    </row>
    <row r="31" s="138" customFormat="1" ht="17" customHeight="1" spans="1:11">
      <c r="A31" s="85">
        <v>29</v>
      </c>
      <c r="B31" s="221" t="s">
        <v>69</v>
      </c>
      <c r="C31" s="222" t="s">
        <v>70</v>
      </c>
      <c r="D31" s="223">
        <v>50</v>
      </c>
      <c r="E31" s="224">
        <v>12599.66</v>
      </c>
      <c r="F31" s="87">
        <v>0</v>
      </c>
      <c r="G31" s="163">
        <f t="shared" si="0"/>
        <v>0</v>
      </c>
      <c r="H31" s="90">
        <f t="shared" si="1"/>
        <v>0.5</v>
      </c>
      <c r="I31" s="98">
        <f t="shared" si="2"/>
        <v>6290</v>
      </c>
      <c r="J31" s="230" t="s">
        <v>19</v>
      </c>
      <c r="K31" s="231"/>
    </row>
    <row r="32" s="138" customFormat="1" ht="17" customHeight="1" spans="1:11">
      <c r="A32" s="85">
        <v>30</v>
      </c>
      <c r="B32" s="221" t="s">
        <v>71</v>
      </c>
      <c r="C32" s="222" t="s">
        <v>72</v>
      </c>
      <c r="D32" s="227">
        <v>71</v>
      </c>
      <c r="E32" s="224">
        <v>41038.43</v>
      </c>
      <c r="F32" s="87">
        <v>0</v>
      </c>
      <c r="G32" s="163">
        <f t="shared" si="0"/>
        <v>0</v>
      </c>
      <c r="H32" s="90">
        <f t="shared" si="1"/>
        <v>0.5</v>
      </c>
      <c r="I32" s="98">
        <f t="shared" si="2"/>
        <v>20510</v>
      </c>
      <c r="J32" s="230" t="s">
        <v>19</v>
      </c>
      <c r="K32" s="231"/>
    </row>
    <row r="33" s="138" customFormat="1" ht="17" customHeight="1" spans="1:11">
      <c r="A33" s="85">
        <v>31</v>
      </c>
      <c r="B33" s="221" t="s">
        <v>73</v>
      </c>
      <c r="C33" s="222" t="s">
        <v>74</v>
      </c>
      <c r="D33" s="223">
        <v>6</v>
      </c>
      <c r="E33" s="224">
        <v>681.29</v>
      </c>
      <c r="F33" s="87">
        <v>0</v>
      </c>
      <c r="G33" s="163">
        <f t="shared" si="0"/>
        <v>0</v>
      </c>
      <c r="H33" s="90">
        <f t="shared" si="1"/>
        <v>0.5</v>
      </c>
      <c r="I33" s="98">
        <f t="shared" si="2"/>
        <v>340</v>
      </c>
      <c r="J33" s="230" t="s">
        <v>19</v>
      </c>
      <c r="K33" s="231"/>
    </row>
    <row r="34" s="138" customFormat="1" ht="17" customHeight="1" spans="1:11">
      <c r="A34" s="85">
        <v>32</v>
      </c>
      <c r="B34" s="221" t="s">
        <v>75</v>
      </c>
      <c r="C34" s="222" t="s">
        <v>76</v>
      </c>
      <c r="D34" s="223">
        <v>17</v>
      </c>
      <c r="E34" s="224">
        <v>3777.62</v>
      </c>
      <c r="F34" s="87">
        <v>0</v>
      </c>
      <c r="G34" s="163">
        <f t="shared" si="0"/>
        <v>0</v>
      </c>
      <c r="H34" s="90">
        <f t="shared" si="1"/>
        <v>0.5</v>
      </c>
      <c r="I34" s="98">
        <f t="shared" si="2"/>
        <v>1880</v>
      </c>
      <c r="J34" s="230" t="s">
        <v>19</v>
      </c>
      <c r="K34" s="231"/>
    </row>
    <row r="35" s="137" customFormat="1" ht="17" customHeight="1" spans="1:11">
      <c r="A35" s="85">
        <v>33</v>
      </c>
      <c r="B35" s="221" t="s">
        <v>77</v>
      </c>
      <c r="C35" s="222" t="s">
        <v>78</v>
      </c>
      <c r="D35" s="223">
        <v>133</v>
      </c>
      <c r="E35" s="224">
        <v>36386.93</v>
      </c>
      <c r="F35" s="87">
        <v>0</v>
      </c>
      <c r="G35" s="163">
        <f t="shared" si="0"/>
        <v>0</v>
      </c>
      <c r="H35" s="90">
        <f t="shared" si="1"/>
        <v>0.5</v>
      </c>
      <c r="I35" s="98">
        <f t="shared" si="2"/>
        <v>18190</v>
      </c>
      <c r="J35" s="230" t="s">
        <v>19</v>
      </c>
      <c r="K35" s="231"/>
    </row>
    <row r="36" s="137" customFormat="1" ht="17" customHeight="1" spans="1:11">
      <c r="A36" s="85">
        <v>34</v>
      </c>
      <c r="B36" s="221" t="s">
        <v>79</v>
      </c>
      <c r="C36" s="222" t="s">
        <v>80</v>
      </c>
      <c r="D36" s="223">
        <v>13</v>
      </c>
      <c r="E36" s="224">
        <v>3047.75</v>
      </c>
      <c r="F36" s="87">
        <v>0</v>
      </c>
      <c r="G36" s="163">
        <f t="shared" ref="G36:G67" si="3">F36/(F36+D36)*100%</f>
        <v>0</v>
      </c>
      <c r="H36" s="90">
        <f t="shared" ref="H36:H67" si="4">(3.23%-G36)/3.23%*50%</f>
        <v>0.5</v>
      </c>
      <c r="I36" s="98">
        <f t="shared" ref="I36:I67" si="5">ROUNDDOWN(H36*E36,-1)</f>
        <v>1520</v>
      </c>
      <c r="J36" s="230" t="s">
        <v>19</v>
      </c>
      <c r="K36" s="231"/>
    </row>
    <row r="37" s="137" customFormat="1" ht="17" customHeight="1" spans="1:11">
      <c r="A37" s="85">
        <v>35</v>
      </c>
      <c r="B37" s="221" t="s">
        <v>81</v>
      </c>
      <c r="C37" s="222" t="s">
        <v>82</v>
      </c>
      <c r="D37" s="223">
        <v>84</v>
      </c>
      <c r="E37" s="224">
        <v>19464.58</v>
      </c>
      <c r="F37" s="87">
        <v>0</v>
      </c>
      <c r="G37" s="163">
        <f t="shared" si="3"/>
        <v>0</v>
      </c>
      <c r="H37" s="90">
        <f t="shared" si="4"/>
        <v>0.5</v>
      </c>
      <c r="I37" s="98">
        <f t="shared" si="5"/>
        <v>9730</v>
      </c>
      <c r="J37" s="230" t="s">
        <v>14</v>
      </c>
      <c r="K37" s="231"/>
    </row>
    <row r="38" s="137" customFormat="1" ht="17" customHeight="1" spans="1:11">
      <c r="A38" s="85">
        <v>36</v>
      </c>
      <c r="B38" s="221" t="s">
        <v>83</v>
      </c>
      <c r="C38" s="222" t="s">
        <v>84</v>
      </c>
      <c r="D38" s="223">
        <v>12</v>
      </c>
      <c r="E38" s="224">
        <v>3674.28</v>
      </c>
      <c r="F38" s="87">
        <v>0</v>
      </c>
      <c r="G38" s="163">
        <f t="shared" si="3"/>
        <v>0</v>
      </c>
      <c r="H38" s="90">
        <f t="shared" si="4"/>
        <v>0.5</v>
      </c>
      <c r="I38" s="98">
        <f t="shared" si="5"/>
        <v>1830</v>
      </c>
      <c r="J38" s="230" t="s">
        <v>14</v>
      </c>
      <c r="K38" s="231"/>
    </row>
    <row r="39" s="137" customFormat="1" ht="17" customHeight="1" spans="1:11">
      <c r="A39" s="85">
        <v>37</v>
      </c>
      <c r="B39" s="221" t="s">
        <v>85</v>
      </c>
      <c r="C39" s="222" t="s">
        <v>86</v>
      </c>
      <c r="D39" s="223">
        <v>11</v>
      </c>
      <c r="E39" s="224">
        <v>3012.24</v>
      </c>
      <c r="F39" s="87">
        <v>0</v>
      </c>
      <c r="G39" s="163">
        <f t="shared" si="3"/>
        <v>0</v>
      </c>
      <c r="H39" s="90">
        <f t="shared" si="4"/>
        <v>0.5</v>
      </c>
      <c r="I39" s="98">
        <f t="shared" si="5"/>
        <v>1500</v>
      </c>
      <c r="J39" s="230" t="s">
        <v>14</v>
      </c>
      <c r="K39" s="231"/>
    </row>
    <row r="40" s="137" customFormat="1" ht="17" customHeight="1" spans="1:11">
      <c r="A40" s="85">
        <v>38</v>
      </c>
      <c r="B40" s="221" t="s">
        <v>87</v>
      </c>
      <c r="C40" s="222" t="s">
        <v>88</v>
      </c>
      <c r="D40" s="223">
        <v>26</v>
      </c>
      <c r="E40" s="224">
        <v>3168.28</v>
      </c>
      <c r="F40" s="87">
        <v>0</v>
      </c>
      <c r="G40" s="163">
        <f t="shared" si="3"/>
        <v>0</v>
      </c>
      <c r="H40" s="90">
        <f t="shared" si="4"/>
        <v>0.5</v>
      </c>
      <c r="I40" s="98">
        <f t="shared" si="5"/>
        <v>1580</v>
      </c>
      <c r="J40" s="230" t="s">
        <v>19</v>
      </c>
      <c r="K40" s="231"/>
    </row>
    <row r="41" s="137" customFormat="1" ht="17" customHeight="1" spans="1:11">
      <c r="A41" s="85">
        <v>39</v>
      </c>
      <c r="B41" s="221" t="s">
        <v>89</v>
      </c>
      <c r="C41" s="222" t="s">
        <v>90</v>
      </c>
      <c r="D41" s="223">
        <v>14</v>
      </c>
      <c r="E41" s="224">
        <v>5041.44</v>
      </c>
      <c r="F41" s="87">
        <v>0</v>
      </c>
      <c r="G41" s="163">
        <f t="shared" si="3"/>
        <v>0</v>
      </c>
      <c r="H41" s="90">
        <f t="shared" si="4"/>
        <v>0.5</v>
      </c>
      <c r="I41" s="98">
        <f t="shared" si="5"/>
        <v>2520</v>
      </c>
      <c r="J41" s="230" t="s">
        <v>19</v>
      </c>
      <c r="K41" s="231"/>
    </row>
    <row r="42" s="137" customFormat="1" ht="17" customHeight="1" spans="1:11">
      <c r="A42" s="85">
        <v>40</v>
      </c>
      <c r="B42" s="221" t="s">
        <v>91</v>
      </c>
      <c r="C42" s="222" t="s">
        <v>92</v>
      </c>
      <c r="D42" s="223">
        <v>15</v>
      </c>
      <c r="E42" s="224">
        <v>4062.95</v>
      </c>
      <c r="F42" s="87">
        <v>0</v>
      </c>
      <c r="G42" s="163">
        <f t="shared" si="3"/>
        <v>0</v>
      </c>
      <c r="H42" s="90">
        <f t="shared" si="4"/>
        <v>0.5</v>
      </c>
      <c r="I42" s="98">
        <f t="shared" si="5"/>
        <v>2030</v>
      </c>
      <c r="J42" s="230" t="s">
        <v>19</v>
      </c>
      <c r="K42" s="231"/>
    </row>
    <row r="43" s="137" customFormat="1" ht="17" customHeight="1" spans="1:11">
      <c r="A43" s="85">
        <v>41</v>
      </c>
      <c r="B43" s="221" t="s">
        <v>93</v>
      </c>
      <c r="C43" s="222" t="s">
        <v>94</v>
      </c>
      <c r="D43" s="223">
        <v>22</v>
      </c>
      <c r="E43" s="224">
        <v>20226.28</v>
      </c>
      <c r="F43" s="87">
        <v>0</v>
      </c>
      <c r="G43" s="163">
        <f t="shared" si="3"/>
        <v>0</v>
      </c>
      <c r="H43" s="90">
        <f t="shared" si="4"/>
        <v>0.5</v>
      </c>
      <c r="I43" s="98">
        <f t="shared" si="5"/>
        <v>10110</v>
      </c>
      <c r="J43" s="230" t="s">
        <v>19</v>
      </c>
      <c r="K43" s="231"/>
    </row>
    <row r="44" s="137" customFormat="1" ht="17" customHeight="1" spans="1:11">
      <c r="A44" s="85">
        <v>42</v>
      </c>
      <c r="B44" s="221" t="s">
        <v>95</v>
      </c>
      <c r="C44" s="222" t="s">
        <v>96</v>
      </c>
      <c r="D44" s="223">
        <v>14</v>
      </c>
      <c r="E44" s="224">
        <v>3041.98</v>
      </c>
      <c r="F44" s="87">
        <v>0</v>
      </c>
      <c r="G44" s="163">
        <f t="shared" si="3"/>
        <v>0</v>
      </c>
      <c r="H44" s="90">
        <f t="shared" si="4"/>
        <v>0.5</v>
      </c>
      <c r="I44" s="98">
        <f t="shared" si="5"/>
        <v>1520</v>
      </c>
      <c r="J44" s="230" t="s">
        <v>14</v>
      </c>
      <c r="K44" s="231"/>
    </row>
    <row r="45" s="137" customFormat="1" ht="17" customHeight="1" spans="1:11">
      <c r="A45" s="85">
        <v>43</v>
      </c>
      <c r="B45" s="221" t="s">
        <v>97</v>
      </c>
      <c r="C45" s="222" t="s">
        <v>98</v>
      </c>
      <c r="D45" s="223">
        <v>44</v>
      </c>
      <c r="E45" s="224">
        <v>11369.21</v>
      </c>
      <c r="F45" s="87">
        <v>0</v>
      </c>
      <c r="G45" s="163">
        <f t="shared" si="3"/>
        <v>0</v>
      </c>
      <c r="H45" s="90">
        <f t="shared" si="4"/>
        <v>0.5</v>
      </c>
      <c r="I45" s="98">
        <f t="shared" si="5"/>
        <v>5680</v>
      </c>
      <c r="J45" s="230" t="s">
        <v>14</v>
      </c>
      <c r="K45" s="231"/>
    </row>
    <row r="46" s="137" customFormat="1" ht="17" customHeight="1" spans="1:11">
      <c r="A46" s="85">
        <v>44</v>
      </c>
      <c r="B46" s="221" t="s">
        <v>99</v>
      </c>
      <c r="C46" s="222" t="s">
        <v>100</v>
      </c>
      <c r="D46" s="223">
        <v>26</v>
      </c>
      <c r="E46" s="224">
        <v>10475.45</v>
      </c>
      <c r="F46" s="87">
        <v>0</v>
      </c>
      <c r="G46" s="163">
        <f t="shared" si="3"/>
        <v>0</v>
      </c>
      <c r="H46" s="90">
        <f t="shared" si="4"/>
        <v>0.5</v>
      </c>
      <c r="I46" s="98">
        <f t="shared" si="5"/>
        <v>5230</v>
      </c>
      <c r="J46" s="230" t="s">
        <v>19</v>
      </c>
      <c r="K46" s="231"/>
    </row>
    <row r="47" s="137" customFormat="1" ht="17" customHeight="1" spans="1:11">
      <c r="A47" s="85">
        <v>45</v>
      </c>
      <c r="B47" s="221" t="s">
        <v>101</v>
      </c>
      <c r="C47" s="222" t="s">
        <v>102</v>
      </c>
      <c r="D47" s="223">
        <v>18</v>
      </c>
      <c r="E47" s="224">
        <v>17698.01</v>
      </c>
      <c r="F47" s="87">
        <v>0</v>
      </c>
      <c r="G47" s="163">
        <f t="shared" si="3"/>
        <v>0</v>
      </c>
      <c r="H47" s="90">
        <f t="shared" si="4"/>
        <v>0.5</v>
      </c>
      <c r="I47" s="98">
        <f t="shared" si="5"/>
        <v>8840</v>
      </c>
      <c r="J47" s="230" t="s">
        <v>14</v>
      </c>
      <c r="K47" s="231"/>
    </row>
    <row r="48" s="137" customFormat="1" ht="17" customHeight="1" spans="1:11">
      <c r="A48" s="85">
        <v>46</v>
      </c>
      <c r="B48" s="221" t="s">
        <v>103</v>
      </c>
      <c r="C48" s="222" t="s">
        <v>104</v>
      </c>
      <c r="D48" s="223">
        <v>78</v>
      </c>
      <c r="E48" s="224">
        <v>36840.74</v>
      </c>
      <c r="F48" s="87">
        <v>0</v>
      </c>
      <c r="G48" s="163">
        <f t="shared" si="3"/>
        <v>0</v>
      </c>
      <c r="H48" s="90">
        <f t="shared" si="4"/>
        <v>0.5</v>
      </c>
      <c r="I48" s="98">
        <f t="shared" si="5"/>
        <v>18420</v>
      </c>
      <c r="J48" s="230" t="s">
        <v>19</v>
      </c>
      <c r="K48" s="231"/>
    </row>
    <row r="49" s="137" customFormat="1" ht="17" customHeight="1" spans="1:11">
      <c r="A49" s="85">
        <v>47</v>
      </c>
      <c r="B49" s="221" t="s">
        <v>105</v>
      </c>
      <c r="C49" s="222" t="s">
        <v>106</v>
      </c>
      <c r="D49" s="223">
        <v>21</v>
      </c>
      <c r="E49" s="224">
        <v>13525.94</v>
      </c>
      <c r="F49" s="87">
        <v>0</v>
      </c>
      <c r="G49" s="163">
        <f t="shared" si="3"/>
        <v>0</v>
      </c>
      <c r="H49" s="90">
        <f t="shared" si="4"/>
        <v>0.5</v>
      </c>
      <c r="I49" s="98">
        <f t="shared" si="5"/>
        <v>6760</v>
      </c>
      <c r="J49" s="230" t="s">
        <v>19</v>
      </c>
      <c r="K49" s="231"/>
    </row>
    <row r="50" s="137" customFormat="1" ht="17" customHeight="1" spans="1:11">
      <c r="A50" s="85">
        <v>48</v>
      </c>
      <c r="B50" s="221" t="s">
        <v>107</v>
      </c>
      <c r="C50" s="222" t="s">
        <v>108</v>
      </c>
      <c r="D50" s="223">
        <v>14</v>
      </c>
      <c r="E50" s="224">
        <v>9073.64</v>
      </c>
      <c r="F50" s="87">
        <v>0</v>
      </c>
      <c r="G50" s="163">
        <f t="shared" si="3"/>
        <v>0</v>
      </c>
      <c r="H50" s="90">
        <f t="shared" si="4"/>
        <v>0.5</v>
      </c>
      <c r="I50" s="98">
        <f t="shared" si="5"/>
        <v>4530</v>
      </c>
      <c r="J50" s="230" t="s">
        <v>19</v>
      </c>
      <c r="K50" s="231"/>
    </row>
    <row r="51" s="137" customFormat="1" ht="17" customHeight="1" spans="1:11">
      <c r="A51" s="85">
        <v>49</v>
      </c>
      <c r="B51" s="221" t="s">
        <v>109</v>
      </c>
      <c r="C51" s="222" t="s">
        <v>110</v>
      </c>
      <c r="D51" s="223">
        <v>69</v>
      </c>
      <c r="E51" s="224">
        <v>16529.32</v>
      </c>
      <c r="F51" s="87">
        <v>0</v>
      </c>
      <c r="G51" s="163">
        <f t="shared" si="3"/>
        <v>0</v>
      </c>
      <c r="H51" s="90">
        <f t="shared" si="4"/>
        <v>0.5</v>
      </c>
      <c r="I51" s="98">
        <f t="shared" si="5"/>
        <v>8260</v>
      </c>
      <c r="J51" s="230" t="s">
        <v>19</v>
      </c>
      <c r="K51" s="231"/>
    </row>
    <row r="52" s="137" customFormat="1" ht="17" customHeight="1" spans="1:11">
      <c r="A52" s="85">
        <v>50</v>
      </c>
      <c r="B52" s="221" t="s">
        <v>111</v>
      </c>
      <c r="C52" s="222" t="s">
        <v>112</v>
      </c>
      <c r="D52" s="223">
        <v>6</v>
      </c>
      <c r="E52" s="224">
        <v>1397.85</v>
      </c>
      <c r="F52" s="87">
        <v>0</v>
      </c>
      <c r="G52" s="163">
        <f t="shared" si="3"/>
        <v>0</v>
      </c>
      <c r="H52" s="90">
        <f t="shared" si="4"/>
        <v>0.5</v>
      </c>
      <c r="I52" s="98">
        <f t="shared" si="5"/>
        <v>690</v>
      </c>
      <c r="J52" s="230" t="s">
        <v>14</v>
      </c>
      <c r="K52" s="231"/>
    </row>
    <row r="53" s="137" customFormat="1" ht="17" customHeight="1" spans="1:11">
      <c r="A53" s="85">
        <v>51</v>
      </c>
      <c r="B53" s="221" t="s">
        <v>113</v>
      </c>
      <c r="C53" s="222" t="s">
        <v>114</v>
      </c>
      <c r="D53" s="223">
        <v>9</v>
      </c>
      <c r="E53" s="224">
        <v>2445.36</v>
      </c>
      <c r="F53" s="87">
        <v>0</v>
      </c>
      <c r="G53" s="163">
        <f t="shared" si="3"/>
        <v>0</v>
      </c>
      <c r="H53" s="90">
        <f t="shared" si="4"/>
        <v>0.5</v>
      </c>
      <c r="I53" s="98">
        <f t="shared" si="5"/>
        <v>1220</v>
      </c>
      <c r="J53" s="230" t="s">
        <v>14</v>
      </c>
      <c r="K53" s="231"/>
    </row>
    <row r="54" s="137" customFormat="1" ht="17" customHeight="1" spans="1:11">
      <c r="A54" s="85">
        <v>52</v>
      </c>
      <c r="B54" s="221" t="s">
        <v>115</v>
      </c>
      <c r="C54" s="222" t="s">
        <v>116</v>
      </c>
      <c r="D54" s="223">
        <v>37</v>
      </c>
      <c r="E54" s="224">
        <v>21246.41</v>
      </c>
      <c r="F54" s="87">
        <v>0</v>
      </c>
      <c r="G54" s="163">
        <f t="shared" si="3"/>
        <v>0</v>
      </c>
      <c r="H54" s="90">
        <f t="shared" si="4"/>
        <v>0.5</v>
      </c>
      <c r="I54" s="98">
        <f t="shared" si="5"/>
        <v>10620</v>
      </c>
      <c r="J54" s="230" t="s">
        <v>19</v>
      </c>
      <c r="K54" s="231"/>
    </row>
    <row r="55" s="137" customFormat="1" ht="17" customHeight="1" spans="1:11">
      <c r="A55" s="85">
        <v>53</v>
      </c>
      <c r="B55" s="221" t="s">
        <v>117</v>
      </c>
      <c r="C55" s="222" t="s">
        <v>118</v>
      </c>
      <c r="D55" s="223">
        <v>1306</v>
      </c>
      <c r="E55" s="224">
        <v>320636.94</v>
      </c>
      <c r="F55" s="87">
        <v>3</v>
      </c>
      <c r="G55" s="163">
        <f t="shared" si="3"/>
        <v>0.00229182582123759</v>
      </c>
      <c r="H55" s="90">
        <f t="shared" si="4"/>
        <v>0.464522820104681</v>
      </c>
      <c r="I55" s="98">
        <f t="shared" si="5"/>
        <v>148940</v>
      </c>
      <c r="J55" s="230" t="s">
        <v>19</v>
      </c>
      <c r="K55" s="231"/>
    </row>
    <row r="56" s="137" customFormat="1" ht="17" customHeight="1" spans="1:11">
      <c r="A56" s="85">
        <v>54</v>
      </c>
      <c r="B56" s="221" t="s">
        <v>119</v>
      </c>
      <c r="C56" s="222" t="s">
        <v>120</v>
      </c>
      <c r="D56" s="223">
        <v>44</v>
      </c>
      <c r="E56" s="224">
        <v>11133.86</v>
      </c>
      <c r="F56" s="87">
        <v>0</v>
      </c>
      <c r="G56" s="163">
        <f t="shared" si="3"/>
        <v>0</v>
      </c>
      <c r="H56" s="90">
        <f t="shared" si="4"/>
        <v>0.5</v>
      </c>
      <c r="I56" s="98">
        <f t="shared" si="5"/>
        <v>5560</v>
      </c>
      <c r="J56" s="230" t="s">
        <v>19</v>
      </c>
      <c r="K56" s="231"/>
    </row>
    <row r="57" s="137" customFormat="1" ht="17" customHeight="1" spans="1:11">
      <c r="A57" s="85">
        <v>55</v>
      </c>
      <c r="B57" s="221" t="s">
        <v>121</v>
      </c>
      <c r="C57" s="228" t="s">
        <v>122</v>
      </c>
      <c r="D57" s="226">
        <v>300</v>
      </c>
      <c r="E57" s="225" t="s">
        <v>123</v>
      </c>
      <c r="F57" s="87">
        <v>0</v>
      </c>
      <c r="G57" s="163">
        <f t="shared" si="3"/>
        <v>0</v>
      </c>
      <c r="H57" s="90">
        <f t="shared" si="4"/>
        <v>0.5</v>
      </c>
      <c r="I57" s="98">
        <f t="shared" si="5"/>
        <v>44530</v>
      </c>
      <c r="J57" s="230" t="s">
        <v>19</v>
      </c>
      <c r="K57" s="233"/>
    </row>
    <row r="58" s="137" customFormat="1" ht="17" customHeight="1" spans="1:11">
      <c r="A58" s="85">
        <v>56</v>
      </c>
      <c r="B58" s="221" t="s">
        <v>124</v>
      </c>
      <c r="C58" s="222" t="s">
        <v>125</v>
      </c>
      <c r="D58" s="223">
        <v>32</v>
      </c>
      <c r="E58" s="224">
        <v>12391.12</v>
      </c>
      <c r="F58" s="87">
        <v>0</v>
      </c>
      <c r="G58" s="163">
        <f t="shared" si="3"/>
        <v>0</v>
      </c>
      <c r="H58" s="90">
        <f t="shared" si="4"/>
        <v>0.5</v>
      </c>
      <c r="I58" s="98">
        <f t="shared" si="5"/>
        <v>6190</v>
      </c>
      <c r="J58" s="230" t="s">
        <v>19</v>
      </c>
      <c r="K58" s="231"/>
    </row>
    <row r="59" s="137" customFormat="1" ht="17" customHeight="1" spans="1:11">
      <c r="A59" s="85">
        <v>57</v>
      </c>
      <c r="B59" s="221" t="s">
        <v>126</v>
      </c>
      <c r="C59" s="222" t="s">
        <v>127</v>
      </c>
      <c r="D59" s="223">
        <v>392</v>
      </c>
      <c r="E59" s="224">
        <v>114097.92</v>
      </c>
      <c r="F59" s="87">
        <v>1</v>
      </c>
      <c r="G59" s="163">
        <f t="shared" si="3"/>
        <v>0.00254452926208651</v>
      </c>
      <c r="H59" s="90">
        <f t="shared" si="4"/>
        <v>0.460611002134884</v>
      </c>
      <c r="I59" s="98">
        <f t="shared" si="5"/>
        <v>52550</v>
      </c>
      <c r="J59" s="230" t="s">
        <v>19</v>
      </c>
      <c r="K59" s="231"/>
    </row>
    <row r="60" s="137" customFormat="1" ht="17" customHeight="1" spans="1:11">
      <c r="A60" s="85">
        <v>58</v>
      </c>
      <c r="B60" s="221" t="s">
        <v>128</v>
      </c>
      <c r="C60" s="222" t="s">
        <v>129</v>
      </c>
      <c r="D60" s="223">
        <v>87</v>
      </c>
      <c r="E60" s="224">
        <v>23889.01</v>
      </c>
      <c r="F60" s="87">
        <v>1</v>
      </c>
      <c r="G60" s="163">
        <f t="shared" si="3"/>
        <v>0.0113636363636364</v>
      </c>
      <c r="H60" s="90">
        <f t="shared" si="4"/>
        <v>0.324092316352378</v>
      </c>
      <c r="I60" s="98">
        <f t="shared" si="5"/>
        <v>7740</v>
      </c>
      <c r="J60" s="230" t="s">
        <v>19</v>
      </c>
      <c r="K60" s="231"/>
    </row>
    <row r="61" s="4" customFormat="1" ht="17" customHeight="1" spans="1:11">
      <c r="A61" s="85">
        <v>59</v>
      </c>
      <c r="B61" s="221" t="s">
        <v>130</v>
      </c>
      <c r="C61" s="222" t="s">
        <v>131</v>
      </c>
      <c r="D61" s="223">
        <v>40</v>
      </c>
      <c r="E61" s="224">
        <v>9318.64</v>
      </c>
      <c r="F61" s="87">
        <v>0</v>
      </c>
      <c r="G61" s="163">
        <f t="shared" si="3"/>
        <v>0</v>
      </c>
      <c r="H61" s="90">
        <f t="shared" si="4"/>
        <v>0.5</v>
      </c>
      <c r="I61" s="98">
        <f t="shared" si="5"/>
        <v>4650</v>
      </c>
      <c r="J61" s="230" t="s">
        <v>14</v>
      </c>
      <c r="K61" s="231"/>
    </row>
    <row r="62" s="4" customFormat="1" ht="17" customHeight="1" spans="1:11">
      <c r="A62" s="85">
        <v>60</v>
      </c>
      <c r="B62" s="221" t="s">
        <v>132</v>
      </c>
      <c r="C62" s="222" t="s">
        <v>133</v>
      </c>
      <c r="D62" s="223">
        <v>7</v>
      </c>
      <c r="E62" s="224">
        <v>1375.92</v>
      </c>
      <c r="F62" s="87">
        <v>0</v>
      </c>
      <c r="G62" s="163">
        <f t="shared" si="3"/>
        <v>0</v>
      </c>
      <c r="H62" s="90">
        <f t="shared" si="4"/>
        <v>0.5</v>
      </c>
      <c r="I62" s="98">
        <f t="shared" si="5"/>
        <v>680</v>
      </c>
      <c r="J62" s="230" t="s">
        <v>19</v>
      </c>
      <c r="K62" s="231"/>
    </row>
    <row r="63" s="4" customFormat="1" ht="17" customHeight="1" spans="1:11">
      <c r="A63" s="85">
        <v>61</v>
      </c>
      <c r="B63" s="221" t="s">
        <v>134</v>
      </c>
      <c r="C63" s="222" t="s">
        <v>135</v>
      </c>
      <c r="D63" s="223">
        <v>7</v>
      </c>
      <c r="E63" s="224">
        <v>152</v>
      </c>
      <c r="F63" s="87">
        <v>0</v>
      </c>
      <c r="G63" s="163">
        <f t="shared" si="3"/>
        <v>0</v>
      </c>
      <c r="H63" s="90">
        <f t="shared" si="4"/>
        <v>0.5</v>
      </c>
      <c r="I63" s="98">
        <f t="shared" si="5"/>
        <v>70</v>
      </c>
      <c r="J63" s="230" t="s">
        <v>19</v>
      </c>
      <c r="K63" s="233"/>
    </row>
    <row r="64" s="4" customFormat="1" ht="17" customHeight="1" spans="1:11">
      <c r="A64" s="85">
        <v>62</v>
      </c>
      <c r="B64" s="221" t="s">
        <v>136</v>
      </c>
      <c r="C64" s="222" t="s">
        <v>137</v>
      </c>
      <c r="D64" s="223">
        <v>10</v>
      </c>
      <c r="E64" s="229">
        <v>2305.12</v>
      </c>
      <c r="F64" s="87">
        <v>0</v>
      </c>
      <c r="G64" s="163">
        <f t="shared" si="3"/>
        <v>0</v>
      </c>
      <c r="H64" s="90">
        <f t="shared" si="4"/>
        <v>0.5</v>
      </c>
      <c r="I64" s="98">
        <f t="shared" si="5"/>
        <v>1150</v>
      </c>
      <c r="J64" s="230" t="s">
        <v>19</v>
      </c>
      <c r="K64" s="231"/>
    </row>
    <row r="65" s="4" customFormat="1" ht="17" customHeight="1" spans="1:11">
      <c r="A65" s="85">
        <v>63</v>
      </c>
      <c r="B65" s="221" t="s">
        <v>138</v>
      </c>
      <c r="C65" s="234" t="s">
        <v>139</v>
      </c>
      <c r="D65" s="223">
        <v>131</v>
      </c>
      <c r="E65" s="224">
        <v>26061.83</v>
      </c>
      <c r="F65" s="87">
        <v>2</v>
      </c>
      <c r="G65" s="163">
        <f t="shared" si="3"/>
        <v>0.0150375939849624</v>
      </c>
      <c r="H65" s="90">
        <f t="shared" si="4"/>
        <v>0.267219907353523</v>
      </c>
      <c r="I65" s="98">
        <f t="shared" si="5"/>
        <v>6960</v>
      </c>
      <c r="J65" s="230" t="s">
        <v>19</v>
      </c>
      <c r="K65" s="231"/>
    </row>
    <row r="66" s="4" customFormat="1" ht="17" customHeight="1" spans="1:11">
      <c r="A66" s="85">
        <v>64</v>
      </c>
      <c r="B66" s="221" t="s">
        <v>140</v>
      </c>
      <c r="C66" s="222" t="s">
        <v>141</v>
      </c>
      <c r="D66" s="223">
        <v>11</v>
      </c>
      <c r="E66" s="224">
        <v>2916.06</v>
      </c>
      <c r="F66" s="87">
        <v>0</v>
      </c>
      <c r="G66" s="163">
        <f t="shared" si="3"/>
        <v>0</v>
      </c>
      <c r="H66" s="90">
        <f t="shared" si="4"/>
        <v>0.5</v>
      </c>
      <c r="I66" s="98">
        <f t="shared" si="5"/>
        <v>1450</v>
      </c>
      <c r="J66" s="230" t="s">
        <v>19</v>
      </c>
      <c r="K66" s="231"/>
    </row>
    <row r="67" s="220" customFormat="1" ht="17" customHeight="1" spans="1:11">
      <c r="A67" s="85">
        <v>65</v>
      </c>
      <c r="B67" s="221" t="s">
        <v>142</v>
      </c>
      <c r="C67" s="222" t="s">
        <v>143</v>
      </c>
      <c r="D67" s="223">
        <v>256</v>
      </c>
      <c r="E67" s="224">
        <v>79104.29</v>
      </c>
      <c r="F67" s="87">
        <v>5</v>
      </c>
      <c r="G67" s="163">
        <f t="shared" si="3"/>
        <v>0.0191570881226054</v>
      </c>
      <c r="H67" s="90">
        <f t="shared" si="4"/>
        <v>0.203450648256883</v>
      </c>
      <c r="I67" s="98">
        <f t="shared" si="5"/>
        <v>16090</v>
      </c>
      <c r="J67" s="230" t="s">
        <v>19</v>
      </c>
      <c r="K67" s="238"/>
    </row>
    <row r="68" s="4" customFormat="1" ht="17" customHeight="1" spans="1:11">
      <c r="A68" s="85">
        <v>66</v>
      </c>
      <c r="B68" s="221" t="s">
        <v>144</v>
      </c>
      <c r="C68" s="222" t="s">
        <v>145</v>
      </c>
      <c r="D68" s="223">
        <v>7</v>
      </c>
      <c r="E68" s="224">
        <v>1947.56</v>
      </c>
      <c r="F68" s="87">
        <v>0</v>
      </c>
      <c r="G68" s="163">
        <f t="shared" ref="G68:G109" si="6">F68/(F68+D68)*100%</f>
        <v>0</v>
      </c>
      <c r="H68" s="90">
        <f t="shared" ref="H68:H109" si="7">(3.23%-G68)/3.23%*50%</f>
        <v>0.5</v>
      </c>
      <c r="I68" s="98">
        <f t="shared" ref="I68:I109" si="8">ROUNDDOWN(H68*E68,-1)</f>
        <v>970</v>
      </c>
      <c r="J68" s="230" t="s">
        <v>19</v>
      </c>
      <c r="K68" s="233"/>
    </row>
    <row r="69" s="4" customFormat="1" ht="17" customHeight="1" spans="1:11">
      <c r="A69" s="85">
        <v>67</v>
      </c>
      <c r="B69" s="221" t="s">
        <v>146</v>
      </c>
      <c r="C69" s="222" t="s">
        <v>147</v>
      </c>
      <c r="D69" s="223">
        <v>13</v>
      </c>
      <c r="E69" s="224">
        <v>3589.56</v>
      </c>
      <c r="F69" s="87">
        <v>0</v>
      </c>
      <c r="G69" s="163">
        <f t="shared" si="6"/>
        <v>0</v>
      </c>
      <c r="H69" s="90">
        <f t="shared" si="7"/>
        <v>0.5</v>
      </c>
      <c r="I69" s="98">
        <f t="shared" si="8"/>
        <v>1790</v>
      </c>
      <c r="J69" s="230" t="s">
        <v>19</v>
      </c>
      <c r="K69" s="231"/>
    </row>
    <row r="70" s="4" customFormat="1" ht="17" customHeight="1" spans="1:11">
      <c r="A70" s="85">
        <v>68</v>
      </c>
      <c r="B70" s="221" t="s">
        <v>148</v>
      </c>
      <c r="C70" s="222" t="s">
        <v>149</v>
      </c>
      <c r="D70" s="223">
        <v>157</v>
      </c>
      <c r="E70" s="224">
        <v>41641.03</v>
      </c>
      <c r="F70" s="87">
        <v>1</v>
      </c>
      <c r="G70" s="163">
        <f t="shared" si="6"/>
        <v>0.00632911392405063</v>
      </c>
      <c r="H70" s="90">
        <f t="shared" si="7"/>
        <v>0.402026100246894</v>
      </c>
      <c r="I70" s="98">
        <f t="shared" si="8"/>
        <v>16740</v>
      </c>
      <c r="J70" s="230" t="s">
        <v>19</v>
      </c>
      <c r="K70" s="231"/>
    </row>
    <row r="71" s="4" customFormat="1" ht="17" customHeight="1" spans="1:11">
      <c r="A71" s="85">
        <v>69</v>
      </c>
      <c r="B71" s="221">
        <v>10083144</v>
      </c>
      <c r="C71" s="222" t="s">
        <v>150</v>
      </c>
      <c r="D71" s="223">
        <v>6</v>
      </c>
      <c r="E71" s="224">
        <v>1559.84</v>
      </c>
      <c r="F71" s="87">
        <v>0</v>
      </c>
      <c r="G71" s="163">
        <f t="shared" si="6"/>
        <v>0</v>
      </c>
      <c r="H71" s="90">
        <f t="shared" si="7"/>
        <v>0.5</v>
      </c>
      <c r="I71" s="98">
        <f t="shared" si="8"/>
        <v>770</v>
      </c>
      <c r="J71" s="230" t="s">
        <v>14</v>
      </c>
      <c r="K71" s="231"/>
    </row>
    <row r="72" s="4" customFormat="1" ht="17" customHeight="1" spans="1:11">
      <c r="A72" s="85">
        <v>70</v>
      </c>
      <c r="B72" s="221">
        <v>10080070</v>
      </c>
      <c r="C72" s="222" t="s">
        <v>151</v>
      </c>
      <c r="D72" s="223">
        <v>12</v>
      </c>
      <c r="E72" s="224">
        <v>4019.4</v>
      </c>
      <c r="F72" s="87">
        <v>0</v>
      </c>
      <c r="G72" s="163">
        <f t="shared" si="6"/>
        <v>0</v>
      </c>
      <c r="H72" s="90">
        <f t="shared" si="7"/>
        <v>0.5</v>
      </c>
      <c r="I72" s="98">
        <f t="shared" si="8"/>
        <v>2000</v>
      </c>
      <c r="J72" s="230" t="s">
        <v>19</v>
      </c>
      <c r="K72" s="233"/>
    </row>
    <row r="73" s="138" customFormat="1" ht="17" customHeight="1" spans="1:11">
      <c r="A73" s="85">
        <v>71</v>
      </c>
      <c r="B73" s="221" t="s">
        <v>152</v>
      </c>
      <c r="C73" s="235" t="s">
        <v>153</v>
      </c>
      <c r="D73" s="223">
        <v>3</v>
      </c>
      <c r="E73" s="224">
        <v>120.24</v>
      </c>
      <c r="F73" s="87">
        <v>0</v>
      </c>
      <c r="G73" s="163">
        <f t="shared" si="6"/>
        <v>0</v>
      </c>
      <c r="H73" s="90">
        <f t="shared" si="7"/>
        <v>0.5</v>
      </c>
      <c r="I73" s="98">
        <f t="shared" si="8"/>
        <v>60</v>
      </c>
      <c r="J73" s="230" t="s">
        <v>19</v>
      </c>
      <c r="K73" s="231"/>
    </row>
    <row r="74" s="138" customFormat="1" ht="17" customHeight="1" spans="1:11">
      <c r="A74" s="85">
        <v>72</v>
      </c>
      <c r="B74" s="221" t="s">
        <v>154</v>
      </c>
      <c r="C74" s="227" t="s">
        <v>155</v>
      </c>
      <c r="D74" s="223">
        <v>26</v>
      </c>
      <c r="E74" s="224">
        <v>5117.1</v>
      </c>
      <c r="F74" s="87">
        <v>0</v>
      </c>
      <c r="G74" s="163">
        <f t="shared" si="6"/>
        <v>0</v>
      </c>
      <c r="H74" s="90">
        <f t="shared" si="7"/>
        <v>0.5</v>
      </c>
      <c r="I74" s="98">
        <f t="shared" si="8"/>
        <v>2550</v>
      </c>
      <c r="J74" s="230" t="s">
        <v>19</v>
      </c>
      <c r="K74" s="231"/>
    </row>
    <row r="75" s="138" customFormat="1" ht="17" customHeight="1" spans="1:11">
      <c r="A75" s="85">
        <v>73</v>
      </c>
      <c r="B75" s="221" t="s">
        <v>156</v>
      </c>
      <c r="C75" s="227" t="s">
        <v>157</v>
      </c>
      <c r="D75" s="223">
        <v>7</v>
      </c>
      <c r="E75" s="224">
        <v>1022.52</v>
      </c>
      <c r="F75" s="87">
        <v>0</v>
      </c>
      <c r="G75" s="163">
        <f t="shared" si="6"/>
        <v>0</v>
      </c>
      <c r="H75" s="90">
        <f t="shared" si="7"/>
        <v>0.5</v>
      </c>
      <c r="I75" s="98">
        <f t="shared" si="8"/>
        <v>510</v>
      </c>
      <c r="J75" s="230" t="s">
        <v>19</v>
      </c>
      <c r="K75" s="231"/>
    </row>
    <row r="76" s="4" customFormat="1" ht="17" customHeight="1" spans="1:11">
      <c r="A76" s="85">
        <v>74</v>
      </c>
      <c r="B76" s="221" t="s">
        <v>158</v>
      </c>
      <c r="C76" s="227" t="s">
        <v>159</v>
      </c>
      <c r="D76" s="223">
        <v>15</v>
      </c>
      <c r="E76" s="224">
        <v>4260.02</v>
      </c>
      <c r="F76" s="87">
        <v>0</v>
      </c>
      <c r="G76" s="163">
        <f t="shared" si="6"/>
        <v>0</v>
      </c>
      <c r="H76" s="90">
        <f t="shared" si="7"/>
        <v>0.5</v>
      </c>
      <c r="I76" s="98">
        <f t="shared" si="8"/>
        <v>2130</v>
      </c>
      <c r="J76" s="230" t="s">
        <v>19</v>
      </c>
      <c r="K76" s="231"/>
    </row>
    <row r="77" s="4" customFormat="1" ht="17" customHeight="1" spans="1:11">
      <c r="A77" s="85">
        <v>75</v>
      </c>
      <c r="B77" s="221" t="s">
        <v>160</v>
      </c>
      <c r="C77" s="227" t="s">
        <v>161</v>
      </c>
      <c r="D77" s="223">
        <v>71</v>
      </c>
      <c r="E77" s="224">
        <v>19056.7</v>
      </c>
      <c r="F77" s="87">
        <v>1</v>
      </c>
      <c r="G77" s="163">
        <f t="shared" si="6"/>
        <v>0.0138888888888889</v>
      </c>
      <c r="H77" s="90">
        <f t="shared" si="7"/>
        <v>0.28500171998624</v>
      </c>
      <c r="I77" s="98">
        <f t="shared" si="8"/>
        <v>5430</v>
      </c>
      <c r="J77" s="230" t="s">
        <v>19</v>
      </c>
      <c r="K77" s="231"/>
    </row>
    <row r="78" s="4" customFormat="1" ht="17" customHeight="1" spans="1:11">
      <c r="A78" s="85">
        <v>76</v>
      </c>
      <c r="B78" s="221" t="s">
        <v>162</v>
      </c>
      <c r="C78" s="227" t="s">
        <v>163</v>
      </c>
      <c r="D78" s="223">
        <v>60</v>
      </c>
      <c r="E78" s="224">
        <v>13493.87</v>
      </c>
      <c r="F78" s="87">
        <v>0</v>
      </c>
      <c r="G78" s="163">
        <f t="shared" si="6"/>
        <v>0</v>
      </c>
      <c r="H78" s="90">
        <f t="shared" si="7"/>
        <v>0.5</v>
      </c>
      <c r="I78" s="98">
        <f t="shared" si="8"/>
        <v>6740</v>
      </c>
      <c r="J78" s="230" t="s">
        <v>14</v>
      </c>
      <c r="K78" s="239"/>
    </row>
    <row r="79" s="4" customFormat="1" ht="17" customHeight="1" spans="1:11">
      <c r="A79" s="85">
        <v>77</v>
      </c>
      <c r="B79" s="221" t="s">
        <v>164</v>
      </c>
      <c r="C79" s="227" t="s">
        <v>165</v>
      </c>
      <c r="D79" s="223">
        <v>21</v>
      </c>
      <c r="E79" s="224">
        <v>12502.06</v>
      </c>
      <c r="F79" s="87">
        <v>0</v>
      </c>
      <c r="G79" s="163">
        <f t="shared" si="6"/>
        <v>0</v>
      </c>
      <c r="H79" s="90">
        <f t="shared" si="7"/>
        <v>0.5</v>
      </c>
      <c r="I79" s="98">
        <f t="shared" si="8"/>
        <v>6250</v>
      </c>
      <c r="J79" s="230" t="s">
        <v>19</v>
      </c>
      <c r="K79" s="231"/>
    </row>
    <row r="80" s="4" customFormat="1" ht="17" customHeight="1" spans="1:11">
      <c r="A80" s="85">
        <v>78</v>
      </c>
      <c r="B80" s="221" t="s">
        <v>166</v>
      </c>
      <c r="C80" s="227" t="s">
        <v>167</v>
      </c>
      <c r="D80" s="223">
        <v>12</v>
      </c>
      <c r="E80" s="224">
        <v>4135.86</v>
      </c>
      <c r="F80" s="87">
        <v>0</v>
      </c>
      <c r="G80" s="163">
        <f t="shared" si="6"/>
        <v>0</v>
      </c>
      <c r="H80" s="90">
        <f t="shared" si="7"/>
        <v>0.5</v>
      </c>
      <c r="I80" s="98">
        <f t="shared" si="8"/>
        <v>2060</v>
      </c>
      <c r="J80" s="230" t="s">
        <v>19</v>
      </c>
      <c r="K80" s="231"/>
    </row>
    <row r="81" s="4" customFormat="1" ht="17" customHeight="1" spans="1:11">
      <c r="A81" s="85">
        <v>79</v>
      </c>
      <c r="B81" s="221" t="s">
        <v>168</v>
      </c>
      <c r="C81" s="236" t="s">
        <v>169</v>
      </c>
      <c r="D81" s="223">
        <v>1</v>
      </c>
      <c r="E81" s="224">
        <v>273.84</v>
      </c>
      <c r="F81" s="87">
        <v>0</v>
      </c>
      <c r="G81" s="163">
        <f t="shared" si="6"/>
        <v>0</v>
      </c>
      <c r="H81" s="90">
        <f t="shared" si="7"/>
        <v>0.5</v>
      </c>
      <c r="I81" s="98">
        <f t="shared" si="8"/>
        <v>130</v>
      </c>
      <c r="J81" s="230" t="s">
        <v>19</v>
      </c>
      <c r="K81" s="231"/>
    </row>
    <row r="82" s="4" customFormat="1" ht="17" customHeight="1" spans="1:11">
      <c r="A82" s="85">
        <v>80</v>
      </c>
      <c r="B82" s="221" t="s">
        <v>170</v>
      </c>
      <c r="C82" s="222" t="s">
        <v>171</v>
      </c>
      <c r="D82" s="223">
        <v>1</v>
      </c>
      <c r="E82" s="224">
        <v>273.84</v>
      </c>
      <c r="F82" s="87">
        <v>0</v>
      </c>
      <c r="G82" s="163">
        <f t="shared" si="6"/>
        <v>0</v>
      </c>
      <c r="H82" s="90">
        <f t="shared" si="7"/>
        <v>0.5</v>
      </c>
      <c r="I82" s="98">
        <f t="shared" si="8"/>
        <v>130</v>
      </c>
      <c r="J82" s="230" t="s">
        <v>19</v>
      </c>
      <c r="K82" s="231"/>
    </row>
    <row r="83" s="4" customFormat="1" ht="17" customHeight="1" spans="1:11">
      <c r="A83" s="85">
        <v>81</v>
      </c>
      <c r="B83" s="221" t="s">
        <v>172</v>
      </c>
      <c r="C83" s="235" t="s">
        <v>173</v>
      </c>
      <c r="D83" s="223">
        <v>346</v>
      </c>
      <c r="E83" s="224">
        <v>89809.29</v>
      </c>
      <c r="F83" s="87">
        <v>0</v>
      </c>
      <c r="G83" s="163">
        <f t="shared" si="6"/>
        <v>0</v>
      </c>
      <c r="H83" s="90">
        <f t="shared" si="7"/>
        <v>0.5</v>
      </c>
      <c r="I83" s="98">
        <f t="shared" si="8"/>
        <v>44900</v>
      </c>
      <c r="J83" s="230" t="s">
        <v>19</v>
      </c>
      <c r="K83" s="231"/>
    </row>
    <row r="84" s="4" customFormat="1" ht="17" customHeight="1" spans="1:11">
      <c r="A84" s="85">
        <v>82</v>
      </c>
      <c r="B84" s="221" t="s">
        <v>174</v>
      </c>
      <c r="C84" s="222" t="s">
        <v>175</v>
      </c>
      <c r="D84" s="223">
        <v>72</v>
      </c>
      <c r="E84" s="224">
        <v>36844.17</v>
      </c>
      <c r="F84" s="87">
        <v>0</v>
      </c>
      <c r="G84" s="163">
        <f t="shared" si="6"/>
        <v>0</v>
      </c>
      <c r="H84" s="90">
        <f t="shared" si="7"/>
        <v>0.5</v>
      </c>
      <c r="I84" s="98">
        <f t="shared" si="8"/>
        <v>18420</v>
      </c>
      <c r="J84" s="230" t="s">
        <v>19</v>
      </c>
      <c r="K84" s="231"/>
    </row>
    <row r="85" s="4" customFormat="1" ht="17" customHeight="1" spans="1:11">
      <c r="A85" s="85">
        <v>83</v>
      </c>
      <c r="B85" s="221" t="s">
        <v>176</v>
      </c>
      <c r="C85" s="222" t="s">
        <v>177</v>
      </c>
      <c r="D85" s="223">
        <v>1</v>
      </c>
      <c r="E85" s="224">
        <v>240.48</v>
      </c>
      <c r="F85" s="87">
        <v>0</v>
      </c>
      <c r="G85" s="163">
        <f t="shared" si="6"/>
        <v>0</v>
      </c>
      <c r="H85" s="90">
        <f t="shared" si="7"/>
        <v>0.5</v>
      </c>
      <c r="I85" s="98">
        <f t="shared" si="8"/>
        <v>120</v>
      </c>
      <c r="J85" s="230" t="s">
        <v>19</v>
      </c>
      <c r="K85" s="231"/>
    </row>
    <row r="86" s="138" customFormat="1" ht="17" customHeight="1" spans="1:11">
      <c r="A86" s="85">
        <v>84</v>
      </c>
      <c r="B86" s="221" t="s">
        <v>178</v>
      </c>
      <c r="C86" s="235" t="s">
        <v>179</v>
      </c>
      <c r="D86" s="223">
        <v>29</v>
      </c>
      <c r="E86" s="224">
        <v>6217.62</v>
      </c>
      <c r="F86" s="87">
        <v>0</v>
      </c>
      <c r="G86" s="163">
        <f t="shared" si="6"/>
        <v>0</v>
      </c>
      <c r="H86" s="90">
        <f t="shared" si="7"/>
        <v>0.5</v>
      </c>
      <c r="I86" s="98">
        <f t="shared" si="8"/>
        <v>3100</v>
      </c>
      <c r="J86" s="230" t="s">
        <v>19</v>
      </c>
      <c r="K86" s="239"/>
    </row>
    <row r="87" s="138" customFormat="1" ht="17" customHeight="1" spans="1:11">
      <c r="A87" s="85">
        <v>85</v>
      </c>
      <c r="B87" s="221" t="s">
        <v>180</v>
      </c>
      <c r="C87" s="222" t="s">
        <v>181</v>
      </c>
      <c r="D87" s="223">
        <v>64</v>
      </c>
      <c r="E87" s="224">
        <v>12256.83</v>
      </c>
      <c r="F87" s="87">
        <v>0</v>
      </c>
      <c r="G87" s="163">
        <f t="shared" si="6"/>
        <v>0</v>
      </c>
      <c r="H87" s="90">
        <f t="shared" si="7"/>
        <v>0.5</v>
      </c>
      <c r="I87" s="98">
        <f t="shared" si="8"/>
        <v>6120</v>
      </c>
      <c r="J87" s="230" t="s">
        <v>19</v>
      </c>
      <c r="K87" s="231"/>
    </row>
    <row r="88" s="138" customFormat="1" ht="17" customHeight="1" spans="1:11">
      <c r="A88" s="85">
        <v>86</v>
      </c>
      <c r="B88" s="221" t="s">
        <v>182</v>
      </c>
      <c r="C88" s="222" t="s">
        <v>183</v>
      </c>
      <c r="D88" s="223">
        <v>44</v>
      </c>
      <c r="E88" s="224">
        <v>12429.13</v>
      </c>
      <c r="F88" s="87">
        <v>0</v>
      </c>
      <c r="G88" s="163">
        <f t="shared" si="6"/>
        <v>0</v>
      </c>
      <c r="H88" s="90">
        <f t="shared" si="7"/>
        <v>0.5</v>
      </c>
      <c r="I88" s="98">
        <f t="shared" si="8"/>
        <v>6210</v>
      </c>
      <c r="J88" s="230" t="s">
        <v>19</v>
      </c>
      <c r="K88" s="231"/>
    </row>
    <row r="89" s="138" customFormat="1" ht="17" customHeight="1" spans="1:11">
      <c r="A89" s="85">
        <v>87</v>
      </c>
      <c r="B89" s="221" t="s">
        <v>184</v>
      </c>
      <c r="C89" s="222" t="s">
        <v>185</v>
      </c>
      <c r="D89" s="223">
        <v>54</v>
      </c>
      <c r="E89" s="224">
        <v>13475.55</v>
      </c>
      <c r="F89" s="87">
        <v>0</v>
      </c>
      <c r="G89" s="163">
        <f t="shared" si="6"/>
        <v>0</v>
      </c>
      <c r="H89" s="90">
        <f t="shared" si="7"/>
        <v>0.5</v>
      </c>
      <c r="I89" s="98">
        <f t="shared" si="8"/>
        <v>6730</v>
      </c>
      <c r="J89" s="230" t="s">
        <v>14</v>
      </c>
      <c r="K89" s="231"/>
    </row>
    <row r="90" s="137" customFormat="1" ht="17" customHeight="1" spans="1:11">
      <c r="A90" s="85">
        <v>88</v>
      </c>
      <c r="B90" s="221" t="s">
        <v>186</v>
      </c>
      <c r="C90" s="237" t="s">
        <v>187</v>
      </c>
      <c r="D90" s="223">
        <v>24</v>
      </c>
      <c r="E90" s="224">
        <v>6374.3</v>
      </c>
      <c r="F90" s="87">
        <v>0</v>
      </c>
      <c r="G90" s="163">
        <f t="shared" si="6"/>
        <v>0</v>
      </c>
      <c r="H90" s="90">
        <f t="shared" si="7"/>
        <v>0.5</v>
      </c>
      <c r="I90" s="98">
        <f t="shared" si="8"/>
        <v>3180</v>
      </c>
      <c r="J90" s="230" t="s">
        <v>14</v>
      </c>
      <c r="K90" s="231"/>
    </row>
    <row r="91" s="137" customFormat="1" ht="17" customHeight="1" spans="1:11">
      <c r="A91" s="85">
        <v>89</v>
      </c>
      <c r="B91" s="221" t="s">
        <v>188</v>
      </c>
      <c r="C91" s="235" t="s">
        <v>189</v>
      </c>
      <c r="D91" s="223">
        <v>251</v>
      </c>
      <c r="E91" s="224">
        <v>58518.57</v>
      </c>
      <c r="F91" s="87">
        <v>0</v>
      </c>
      <c r="G91" s="163">
        <f t="shared" si="6"/>
        <v>0</v>
      </c>
      <c r="H91" s="90">
        <f t="shared" si="7"/>
        <v>0.5</v>
      </c>
      <c r="I91" s="98">
        <f t="shared" si="8"/>
        <v>29250</v>
      </c>
      <c r="J91" s="230" t="s">
        <v>14</v>
      </c>
      <c r="K91" s="239"/>
    </row>
    <row r="92" s="137" customFormat="1" ht="17" customHeight="1" spans="1:11">
      <c r="A92" s="85">
        <v>90</v>
      </c>
      <c r="B92" s="221">
        <v>10255516</v>
      </c>
      <c r="C92" s="228" t="s">
        <v>190</v>
      </c>
      <c r="D92" s="223">
        <v>52</v>
      </c>
      <c r="E92" s="224">
        <v>27936</v>
      </c>
      <c r="F92" s="87">
        <v>1</v>
      </c>
      <c r="G92" s="163">
        <f t="shared" si="6"/>
        <v>0.0188679245283019</v>
      </c>
      <c r="H92" s="90">
        <f t="shared" si="7"/>
        <v>0.207926864886968</v>
      </c>
      <c r="I92" s="98">
        <f t="shared" si="8"/>
        <v>5800</v>
      </c>
      <c r="J92" s="230" t="s">
        <v>14</v>
      </c>
      <c r="K92" s="231"/>
    </row>
    <row r="93" s="137" customFormat="1" ht="17" customHeight="1" spans="1:11">
      <c r="A93" s="85">
        <v>91</v>
      </c>
      <c r="B93" s="221" t="s">
        <v>191</v>
      </c>
      <c r="C93" s="222" t="s">
        <v>192</v>
      </c>
      <c r="D93" s="223">
        <v>8</v>
      </c>
      <c r="E93" s="224">
        <v>1966.7</v>
      </c>
      <c r="F93" s="87">
        <v>0</v>
      </c>
      <c r="G93" s="163">
        <f t="shared" si="6"/>
        <v>0</v>
      </c>
      <c r="H93" s="90">
        <f t="shared" si="7"/>
        <v>0.5</v>
      </c>
      <c r="I93" s="98">
        <f t="shared" si="8"/>
        <v>980</v>
      </c>
      <c r="J93" s="230" t="s">
        <v>19</v>
      </c>
      <c r="K93" s="231"/>
    </row>
    <row r="94" s="137" customFormat="1" ht="17" customHeight="1" spans="1:11">
      <c r="A94" s="85">
        <v>92</v>
      </c>
      <c r="B94" s="221" t="s">
        <v>193</v>
      </c>
      <c r="C94" s="235" t="s">
        <v>194</v>
      </c>
      <c r="D94" s="223">
        <v>13</v>
      </c>
      <c r="E94" s="224">
        <v>3618.36</v>
      </c>
      <c r="F94" s="87">
        <v>0</v>
      </c>
      <c r="G94" s="163">
        <f t="shared" si="6"/>
        <v>0</v>
      </c>
      <c r="H94" s="90">
        <f t="shared" si="7"/>
        <v>0.5</v>
      </c>
      <c r="I94" s="98">
        <f t="shared" si="8"/>
        <v>1800</v>
      </c>
      <c r="J94" s="230" t="s">
        <v>14</v>
      </c>
      <c r="K94" s="231"/>
    </row>
    <row r="95" s="137" customFormat="1" ht="17" customHeight="1" spans="1:11">
      <c r="A95" s="85">
        <v>93</v>
      </c>
      <c r="B95" s="221" t="s">
        <v>195</v>
      </c>
      <c r="C95" s="236" t="s">
        <v>196</v>
      </c>
      <c r="D95" s="223">
        <v>44</v>
      </c>
      <c r="E95" s="224">
        <v>17137.2</v>
      </c>
      <c r="F95" s="87">
        <v>1</v>
      </c>
      <c r="G95" s="163">
        <f t="shared" si="6"/>
        <v>0.0222222222222222</v>
      </c>
      <c r="H95" s="90">
        <f t="shared" si="7"/>
        <v>0.156002751977984</v>
      </c>
      <c r="I95" s="98">
        <f t="shared" si="8"/>
        <v>2670</v>
      </c>
      <c r="J95" s="230" t="s">
        <v>19</v>
      </c>
      <c r="K95" s="231"/>
    </row>
    <row r="96" s="137" customFormat="1" ht="17" customHeight="1" spans="1:11">
      <c r="A96" s="85">
        <v>94</v>
      </c>
      <c r="B96" s="221" t="s">
        <v>197</v>
      </c>
      <c r="C96" s="222" t="s">
        <v>198</v>
      </c>
      <c r="D96" s="223">
        <v>34</v>
      </c>
      <c r="E96" s="224">
        <v>8736.66</v>
      </c>
      <c r="F96" s="87">
        <v>0</v>
      </c>
      <c r="G96" s="163">
        <f t="shared" si="6"/>
        <v>0</v>
      </c>
      <c r="H96" s="90">
        <f t="shared" si="7"/>
        <v>0.5</v>
      </c>
      <c r="I96" s="98">
        <f t="shared" si="8"/>
        <v>4360</v>
      </c>
      <c r="J96" s="230" t="s">
        <v>19</v>
      </c>
      <c r="K96" s="231"/>
    </row>
    <row r="97" s="137" customFormat="1" ht="17" customHeight="1" spans="1:11">
      <c r="A97" s="85">
        <v>95</v>
      </c>
      <c r="B97" s="221" t="s">
        <v>199</v>
      </c>
      <c r="C97" s="235" t="s">
        <v>200</v>
      </c>
      <c r="D97" s="223">
        <v>59</v>
      </c>
      <c r="E97" s="224">
        <v>14840.46</v>
      </c>
      <c r="F97" s="87">
        <v>0</v>
      </c>
      <c r="G97" s="163">
        <f t="shared" si="6"/>
        <v>0</v>
      </c>
      <c r="H97" s="90">
        <f t="shared" si="7"/>
        <v>0.5</v>
      </c>
      <c r="I97" s="98">
        <f t="shared" si="8"/>
        <v>7420</v>
      </c>
      <c r="J97" s="230" t="s">
        <v>19</v>
      </c>
      <c r="K97" s="239"/>
    </row>
    <row r="98" s="137" customFormat="1" ht="17" customHeight="1" spans="1:11">
      <c r="A98" s="85">
        <v>96</v>
      </c>
      <c r="B98" s="221" t="s">
        <v>201</v>
      </c>
      <c r="C98" s="236" t="s">
        <v>202</v>
      </c>
      <c r="D98" s="223">
        <v>10</v>
      </c>
      <c r="E98" s="224">
        <v>6588.72</v>
      </c>
      <c r="F98" s="87">
        <v>0</v>
      </c>
      <c r="G98" s="163">
        <f t="shared" si="6"/>
        <v>0</v>
      </c>
      <c r="H98" s="90">
        <f t="shared" si="7"/>
        <v>0.5</v>
      </c>
      <c r="I98" s="98">
        <f t="shared" si="8"/>
        <v>3290</v>
      </c>
      <c r="J98" s="230" t="s">
        <v>19</v>
      </c>
      <c r="K98" s="239"/>
    </row>
    <row r="99" s="137" customFormat="1" ht="17" customHeight="1" spans="1:11">
      <c r="A99" s="85">
        <v>97</v>
      </c>
      <c r="B99" s="221" t="s">
        <v>203</v>
      </c>
      <c r="C99" s="236" t="s">
        <v>204</v>
      </c>
      <c r="D99" s="223">
        <v>8</v>
      </c>
      <c r="E99" s="224">
        <v>2456.86</v>
      </c>
      <c r="F99" s="87">
        <v>0</v>
      </c>
      <c r="G99" s="163">
        <f t="shared" si="6"/>
        <v>0</v>
      </c>
      <c r="H99" s="90">
        <f t="shared" si="7"/>
        <v>0.5</v>
      </c>
      <c r="I99" s="98">
        <f t="shared" si="8"/>
        <v>1220</v>
      </c>
      <c r="J99" s="230" t="s">
        <v>19</v>
      </c>
      <c r="K99" s="231"/>
    </row>
    <row r="100" s="137" customFormat="1" ht="17" customHeight="1" spans="1:11">
      <c r="A100" s="85">
        <v>98</v>
      </c>
      <c r="B100" s="221" t="s">
        <v>205</v>
      </c>
      <c r="C100" s="236" t="s">
        <v>206</v>
      </c>
      <c r="D100" s="223">
        <v>26</v>
      </c>
      <c r="E100" s="224">
        <v>7154.88</v>
      </c>
      <c r="F100" s="87">
        <v>0</v>
      </c>
      <c r="G100" s="163">
        <f t="shared" si="6"/>
        <v>0</v>
      </c>
      <c r="H100" s="90">
        <f t="shared" si="7"/>
        <v>0.5</v>
      </c>
      <c r="I100" s="98">
        <f t="shared" si="8"/>
        <v>3570</v>
      </c>
      <c r="J100" s="230" t="s">
        <v>19</v>
      </c>
      <c r="K100" s="231"/>
    </row>
    <row r="101" s="137" customFormat="1" ht="17" customHeight="1" spans="1:11">
      <c r="A101" s="85">
        <v>99</v>
      </c>
      <c r="B101" s="221" t="s">
        <v>207</v>
      </c>
      <c r="C101" s="236" t="s">
        <v>208</v>
      </c>
      <c r="D101" s="223">
        <v>85</v>
      </c>
      <c r="E101" s="224">
        <v>22496.7</v>
      </c>
      <c r="F101" s="87">
        <v>0</v>
      </c>
      <c r="G101" s="163">
        <f t="shared" si="6"/>
        <v>0</v>
      </c>
      <c r="H101" s="90">
        <f t="shared" si="7"/>
        <v>0.5</v>
      </c>
      <c r="I101" s="98">
        <f t="shared" si="8"/>
        <v>11240</v>
      </c>
      <c r="J101" s="230" t="s">
        <v>19</v>
      </c>
      <c r="K101" s="231"/>
    </row>
    <row r="102" s="137" customFormat="1" ht="17" customHeight="1" spans="1:11">
      <c r="A102" s="85">
        <v>100</v>
      </c>
      <c r="B102" s="221" t="s">
        <v>209</v>
      </c>
      <c r="C102" s="236" t="s">
        <v>210</v>
      </c>
      <c r="D102" s="223">
        <v>24</v>
      </c>
      <c r="E102" s="224">
        <v>6317.42</v>
      </c>
      <c r="F102" s="87">
        <v>0</v>
      </c>
      <c r="G102" s="163">
        <f t="shared" si="6"/>
        <v>0</v>
      </c>
      <c r="H102" s="90">
        <f t="shared" si="7"/>
        <v>0.5</v>
      </c>
      <c r="I102" s="98">
        <f t="shared" si="8"/>
        <v>3150</v>
      </c>
      <c r="J102" s="230" t="s">
        <v>19</v>
      </c>
      <c r="K102" s="231"/>
    </row>
    <row r="103" s="137" customFormat="1" ht="17" customHeight="1" spans="1:11">
      <c r="A103" s="85">
        <v>101</v>
      </c>
      <c r="B103" s="221" t="s">
        <v>211</v>
      </c>
      <c r="C103" s="236" t="s">
        <v>212</v>
      </c>
      <c r="D103" s="223">
        <v>938</v>
      </c>
      <c r="E103" s="224">
        <v>387524.89</v>
      </c>
      <c r="F103" s="87">
        <v>0</v>
      </c>
      <c r="G103" s="163">
        <f t="shared" si="6"/>
        <v>0</v>
      </c>
      <c r="H103" s="90">
        <f t="shared" si="7"/>
        <v>0.5</v>
      </c>
      <c r="I103" s="98">
        <f t="shared" si="8"/>
        <v>193760</v>
      </c>
      <c r="J103" s="230" t="s">
        <v>14</v>
      </c>
      <c r="K103" s="231"/>
    </row>
    <row r="104" s="137" customFormat="1" ht="17" customHeight="1" spans="1:11">
      <c r="A104" s="85">
        <v>102</v>
      </c>
      <c r="B104" s="221" t="s">
        <v>213</v>
      </c>
      <c r="C104" s="225" t="s">
        <v>214</v>
      </c>
      <c r="D104" s="223">
        <v>27</v>
      </c>
      <c r="E104" s="224">
        <v>22545.69</v>
      </c>
      <c r="F104" s="87">
        <v>0</v>
      </c>
      <c r="G104" s="163">
        <f t="shared" si="6"/>
        <v>0</v>
      </c>
      <c r="H104" s="90">
        <f t="shared" si="7"/>
        <v>0.5</v>
      </c>
      <c r="I104" s="98">
        <f t="shared" si="8"/>
        <v>11270</v>
      </c>
      <c r="J104" s="230" t="s">
        <v>14</v>
      </c>
      <c r="K104" s="231"/>
    </row>
    <row r="105" s="137" customFormat="1" ht="17" customHeight="1" spans="1:11">
      <c r="A105" s="85">
        <v>103</v>
      </c>
      <c r="B105" s="221" t="s">
        <v>215</v>
      </c>
      <c r="C105" s="225" t="s">
        <v>216</v>
      </c>
      <c r="D105" s="223">
        <v>32</v>
      </c>
      <c r="E105" s="224">
        <v>7023.55</v>
      </c>
      <c r="F105" s="87">
        <v>0</v>
      </c>
      <c r="G105" s="163">
        <f t="shared" si="6"/>
        <v>0</v>
      </c>
      <c r="H105" s="90">
        <f t="shared" si="7"/>
        <v>0.5</v>
      </c>
      <c r="I105" s="98">
        <f t="shared" si="8"/>
        <v>3510</v>
      </c>
      <c r="J105" s="230" t="s">
        <v>19</v>
      </c>
      <c r="K105" s="231"/>
    </row>
    <row r="106" s="137" customFormat="1" ht="17" customHeight="1" spans="1:11">
      <c r="A106" s="85">
        <v>104</v>
      </c>
      <c r="B106" s="221" t="s">
        <v>217</v>
      </c>
      <c r="C106" s="225" t="s">
        <v>218</v>
      </c>
      <c r="D106" s="223">
        <v>339</v>
      </c>
      <c r="E106" s="224">
        <v>363626.9</v>
      </c>
      <c r="F106" s="87">
        <v>0</v>
      </c>
      <c r="G106" s="163">
        <f t="shared" si="6"/>
        <v>0</v>
      </c>
      <c r="H106" s="90">
        <f t="shared" si="7"/>
        <v>0.5</v>
      </c>
      <c r="I106" s="98">
        <f t="shared" si="8"/>
        <v>181810</v>
      </c>
      <c r="J106" s="230" t="s">
        <v>19</v>
      </c>
      <c r="K106" s="231"/>
    </row>
    <row r="107" s="137" customFormat="1" ht="17" customHeight="1" spans="1:11">
      <c r="A107" s="85">
        <v>105</v>
      </c>
      <c r="B107" s="221" t="s">
        <v>219</v>
      </c>
      <c r="C107" s="225" t="s">
        <v>220</v>
      </c>
      <c r="D107" s="223">
        <v>40</v>
      </c>
      <c r="E107" s="224">
        <v>30374</v>
      </c>
      <c r="F107" s="87">
        <v>0</v>
      </c>
      <c r="G107" s="163">
        <f t="shared" si="6"/>
        <v>0</v>
      </c>
      <c r="H107" s="90">
        <f t="shared" si="7"/>
        <v>0.5</v>
      </c>
      <c r="I107" s="98">
        <f t="shared" si="8"/>
        <v>15180</v>
      </c>
      <c r="J107" s="230" t="s">
        <v>14</v>
      </c>
      <c r="K107" s="231"/>
    </row>
    <row r="108" s="137" customFormat="1" ht="17" customHeight="1" spans="1:11">
      <c r="A108" s="85">
        <v>106</v>
      </c>
      <c r="B108" s="221">
        <v>10226603</v>
      </c>
      <c r="C108" s="228" t="s">
        <v>221</v>
      </c>
      <c r="D108" s="226">
        <v>18</v>
      </c>
      <c r="E108" s="225">
        <v>4946.59</v>
      </c>
      <c r="F108" s="87">
        <v>0</v>
      </c>
      <c r="G108" s="163">
        <f t="shared" si="6"/>
        <v>0</v>
      </c>
      <c r="H108" s="90">
        <f t="shared" si="7"/>
        <v>0.5</v>
      </c>
      <c r="I108" s="98">
        <f t="shared" si="8"/>
        <v>2470</v>
      </c>
      <c r="J108" s="230" t="s">
        <v>19</v>
      </c>
      <c r="K108" s="231"/>
    </row>
    <row r="109" s="137" customFormat="1" ht="17" customHeight="1" spans="1:11">
      <c r="A109" s="85">
        <v>107</v>
      </c>
      <c r="B109" s="221" t="s">
        <v>222</v>
      </c>
      <c r="C109" s="228" t="s">
        <v>223</v>
      </c>
      <c r="D109" s="226">
        <v>178</v>
      </c>
      <c r="E109" s="225">
        <v>45402.25</v>
      </c>
      <c r="F109" s="87">
        <v>0</v>
      </c>
      <c r="G109" s="163">
        <f t="shared" si="6"/>
        <v>0</v>
      </c>
      <c r="H109" s="90">
        <f t="shared" si="7"/>
        <v>0.5</v>
      </c>
      <c r="I109" s="98">
        <f t="shared" si="8"/>
        <v>22700</v>
      </c>
      <c r="J109" s="230" t="s">
        <v>19</v>
      </c>
      <c r="K109" s="231"/>
    </row>
    <row r="110" s="137" customFormat="1" ht="17" customHeight="1" spans="1:11">
      <c r="A110" s="135" t="s">
        <v>224</v>
      </c>
      <c r="B110" s="135"/>
      <c r="C110" s="135"/>
      <c r="D110" s="98">
        <f>SUM(D3:D109)</f>
        <v>7720</v>
      </c>
      <c r="E110" s="95">
        <f>SUM(E3:E109)</f>
        <v>2609216.13</v>
      </c>
      <c r="F110" s="134">
        <f>SUM(F3:F19)</f>
        <v>1</v>
      </c>
      <c r="G110" s="136" t="s">
        <v>225</v>
      </c>
      <c r="H110" s="136" t="s">
        <v>225</v>
      </c>
      <c r="I110" s="98">
        <f>SUM(I3:I109)</f>
        <v>1272220</v>
      </c>
      <c r="J110" s="135" t="s">
        <v>225</v>
      </c>
      <c r="K110" s="135" t="s">
        <v>225</v>
      </c>
    </row>
    <row r="111" s="137" customFormat="1" ht="30" customHeight="1" spans="4:9">
      <c r="D111" s="140"/>
      <c r="E111" s="140"/>
      <c r="F111" s="140"/>
      <c r="G111" s="142"/>
      <c r="H111" s="142"/>
      <c r="I111" s="143"/>
    </row>
    <row r="112" s="137" customFormat="1" ht="30" customHeight="1" spans="4:9">
      <c r="D112" s="140"/>
      <c r="E112" s="140"/>
      <c r="F112" s="140"/>
      <c r="G112" s="142"/>
      <c r="H112" s="142"/>
      <c r="I112" s="143"/>
    </row>
    <row r="113" s="137" customFormat="1" ht="30" customHeight="1" spans="4:9">
      <c r="D113" s="140"/>
      <c r="E113" s="140"/>
      <c r="F113" s="140"/>
      <c r="G113" s="142"/>
      <c r="H113" s="142"/>
      <c r="I113" s="143"/>
    </row>
    <row r="114" s="137" customFormat="1" ht="30" customHeight="1" spans="4:9">
      <c r="D114" s="140"/>
      <c r="E114" s="140"/>
      <c r="F114" s="140"/>
      <c r="G114" s="142"/>
      <c r="H114" s="142"/>
      <c r="I114" s="143"/>
    </row>
    <row r="115" s="137" customFormat="1" ht="30" customHeight="1" spans="4:9">
      <c r="D115" s="140"/>
      <c r="E115" s="140"/>
      <c r="F115" s="140"/>
      <c r="G115" s="142"/>
      <c r="H115" s="142"/>
      <c r="I115" s="143"/>
    </row>
    <row r="116" s="137" customFormat="1" ht="30" customHeight="1" spans="4:9">
      <c r="D116" s="140"/>
      <c r="E116" s="140"/>
      <c r="F116" s="140"/>
      <c r="G116" s="142"/>
      <c r="H116" s="142"/>
      <c r="I116" s="143"/>
    </row>
    <row r="117" s="137" customFormat="1" ht="30" customHeight="1" spans="4:9">
      <c r="D117" s="140"/>
      <c r="E117" s="140"/>
      <c r="F117" s="140"/>
      <c r="G117" s="142"/>
      <c r="H117" s="142"/>
      <c r="I117" s="143"/>
    </row>
    <row r="118" s="137" customFormat="1" ht="30" customHeight="1" spans="4:9">
      <c r="D118" s="140"/>
      <c r="E118" s="140"/>
      <c r="F118" s="140"/>
      <c r="G118" s="142"/>
      <c r="H118" s="142"/>
      <c r="I118" s="143"/>
    </row>
    <row r="119" s="137" customFormat="1" ht="30" customHeight="1" spans="4:9">
      <c r="D119" s="140"/>
      <c r="E119" s="140"/>
      <c r="F119" s="140"/>
      <c r="G119" s="142"/>
      <c r="H119" s="142"/>
      <c r="I119" s="143"/>
    </row>
    <row r="120" s="137" customFormat="1" ht="30" customHeight="1" spans="4:9">
      <c r="D120" s="140"/>
      <c r="E120" s="140"/>
      <c r="F120" s="140"/>
      <c r="G120" s="142"/>
      <c r="H120" s="142"/>
      <c r="I120" s="143"/>
    </row>
    <row r="121" s="137" customFormat="1" ht="30" customHeight="1" spans="4:9">
      <c r="D121" s="140"/>
      <c r="E121" s="140"/>
      <c r="F121" s="140"/>
      <c r="G121" s="142"/>
      <c r="H121" s="142"/>
      <c r="I121" s="143"/>
    </row>
    <row r="122" s="137" customFormat="1" ht="30" customHeight="1" spans="4:9">
      <c r="D122" s="140"/>
      <c r="E122" s="140"/>
      <c r="F122" s="140"/>
      <c r="G122" s="142"/>
      <c r="H122" s="142"/>
      <c r="I122" s="143"/>
    </row>
    <row r="123" s="137" customFormat="1" ht="30" customHeight="1" spans="4:9">
      <c r="D123" s="140"/>
      <c r="E123" s="140"/>
      <c r="F123" s="140"/>
      <c r="G123" s="142"/>
      <c r="H123" s="142"/>
      <c r="I123" s="143"/>
    </row>
    <row r="124" s="137" customFormat="1" ht="30" customHeight="1" spans="4:9">
      <c r="D124" s="140"/>
      <c r="E124" s="140"/>
      <c r="F124" s="140"/>
      <c r="G124" s="142"/>
      <c r="H124" s="142"/>
      <c r="I124" s="143"/>
    </row>
    <row r="125" s="137" customFormat="1" ht="30" customHeight="1" spans="4:9">
      <c r="D125" s="140"/>
      <c r="E125" s="140"/>
      <c r="F125" s="140"/>
      <c r="G125" s="142"/>
      <c r="H125" s="142"/>
      <c r="I125" s="143"/>
    </row>
    <row r="126" s="137" customFormat="1" ht="30" customHeight="1" spans="4:9">
      <c r="D126" s="140"/>
      <c r="E126" s="140"/>
      <c r="F126" s="140"/>
      <c r="G126" s="142"/>
      <c r="H126" s="142"/>
      <c r="I126" s="143"/>
    </row>
    <row r="127" s="137" customFormat="1" ht="30" customHeight="1" spans="4:9">
      <c r="D127" s="140"/>
      <c r="E127" s="140"/>
      <c r="F127" s="140"/>
      <c r="G127" s="142"/>
      <c r="H127" s="142"/>
      <c r="I127" s="143"/>
    </row>
    <row r="128" s="137" customFormat="1" ht="30" customHeight="1" spans="4:9">
      <c r="D128" s="140"/>
      <c r="E128" s="140"/>
      <c r="F128" s="140"/>
      <c r="G128" s="142"/>
      <c r="H128" s="142"/>
      <c r="I128" s="143"/>
    </row>
    <row r="129" s="137" customFormat="1" ht="30" customHeight="1" spans="4:9">
      <c r="D129" s="140"/>
      <c r="E129" s="140"/>
      <c r="F129" s="140"/>
      <c r="G129" s="142"/>
      <c r="H129" s="142"/>
      <c r="I129" s="143"/>
    </row>
    <row r="130" s="137" customFormat="1" ht="30" customHeight="1" spans="4:9">
      <c r="D130" s="140"/>
      <c r="E130" s="140"/>
      <c r="F130" s="140"/>
      <c r="G130" s="142"/>
      <c r="H130" s="142"/>
      <c r="I130" s="143"/>
    </row>
    <row r="131" s="137" customFormat="1" ht="30" customHeight="1" spans="4:9">
      <c r="D131" s="140"/>
      <c r="E131" s="140"/>
      <c r="F131" s="140"/>
      <c r="G131" s="142"/>
      <c r="H131" s="142"/>
      <c r="I131" s="143"/>
    </row>
    <row r="132" s="137" customFormat="1" ht="30" customHeight="1" spans="4:9">
      <c r="D132" s="140"/>
      <c r="E132" s="140"/>
      <c r="F132" s="140"/>
      <c r="G132" s="142"/>
      <c r="H132" s="142"/>
      <c r="I132" s="143"/>
    </row>
    <row r="133" s="137" customFormat="1" ht="30" customHeight="1" spans="4:9">
      <c r="D133" s="140"/>
      <c r="E133" s="140"/>
      <c r="F133" s="140"/>
      <c r="G133" s="142"/>
      <c r="H133" s="142"/>
      <c r="I133" s="143"/>
    </row>
    <row r="134" s="137" customFormat="1" ht="30" customHeight="1" spans="4:9">
      <c r="D134" s="140"/>
      <c r="E134" s="140"/>
      <c r="F134" s="140"/>
      <c r="G134" s="142"/>
      <c r="H134" s="142"/>
      <c r="I134" s="143"/>
    </row>
    <row r="135" s="137" customFormat="1" ht="30" customHeight="1" spans="4:9">
      <c r="D135" s="140"/>
      <c r="E135" s="140"/>
      <c r="F135" s="140"/>
      <c r="G135" s="142"/>
      <c r="H135" s="142"/>
      <c r="I135" s="143"/>
    </row>
    <row r="136" s="137" customFormat="1" ht="30" customHeight="1" spans="4:9">
      <c r="D136" s="140"/>
      <c r="E136" s="140"/>
      <c r="F136" s="140"/>
      <c r="G136" s="142"/>
      <c r="H136" s="142"/>
      <c r="I136" s="143"/>
    </row>
    <row r="137" s="137" customFormat="1" ht="30" customHeight="1" spans="4:9">
      <c r="D137" s="140"/>
      <c r="E137" s="140"/>
      <c r="F137" s="140"/>
      <c r="G137" s="142"/>
      <c r="H137" s="142"/>
      <c r="I137" s="143"/>
    </row>
    <row r="138" s="137" customFormat="1" ht="30" customHeight="1" spans="4:9">
      <c r="D138" s="140"/>
      <c r="E138" s="140"/>
      <c r="F138" s="140"/>
      <c r="G138" s="142"/>
      <c r="H138" s="142"/>
      <c r="I138" s="143"/>
    </row>
    <row r="139" s="137" customFormat="1" ht="30" customHeight="1" spans="4:9">
      <c r="D139" s="140"/>
      <c r="E139" s="140"/>
      <c r="F139" s="140"/>
      <c r="G139" s="142"/>
      <c r="H139" s="142"/>
      <c r="I139" s="143"/>
    </row>
    <row r="140" s="137" customFormat="1" ht="30" customHeight="1" spans="4:9">
      <c r="D140" s="140"/>
      <c r="E140" s="140"/>
      <c r="F140" s="140"/>
      <c r="G140" s="142"/>
      <c r="H140" s="142"/>
      <c r="I140" s="143"/>
    </row>
    <row r="141" s="137" customFormat="1" ht="30" customHeight="1" spans="4:9">
      <c r="D141" s="140"/>
      <c r="E141" s="140"/>
      <c r="F141" s="140"/>
      <c r="G141" s="142"/>
      <c r="H141" s="142"/>
      <c r="I141" s="143"/>
    </row>
    <row r="142" s="137" customFormat="1" ht="30" customHeight="1" spans="4:9">
      <c r="D142" s="140"/>
      <c r="E142" s="140"/>
      <c r="F142" s="140"/>
      <c r="G142" s="142"/>
      <c r="H142" s="142"/>
      <c r="I142" s="143"/>
    </row>
    <row r="143" s="137" customFormat="1" ht="30" customHeight="1" spans="4:9">
      <c r="D143" s="140"/>
      <c r="E143" s="140"/>
      <c r="F143" s="140"/>
      <c r="G143" s="142"/>
      <c r="H143" s="142"/>
      <c r="I143" s="143"/>
    </row>
    <row r="144" s="137" customFormat="1" ht="30" customHeight="1" spans="4:9">
      <c r="D144" s="140"/>
      <c r="E144" s="140"/>
      <c r="F144" s="140"/>
      <c r="G144" s="142"/>
      <c r="H144" s="142"/>
      <c r="I144" s="143"/>
    </row>
    <row r="145" s="137" customFormat="1" ht="30" customHeight="1" spans="4:9">
      <c r="D145" s="140"/>
      <c r="E145" s="140"/>
      <c r="F145" s="140"/>
      <c r="G145" s="142"/>
      <c r="H145" s="142"/>
      <c r="I145" s="143"/>
    </row>
    <row r="146" s="137" customFormat="1" ht="30" customHeight="1" spans="4:9">
      <c r="D146" s="140"/>
      <c r="E146" s="140"/>
      <c r="F146" s="140"/>
      <c r="G146" s="142"/>
      <c r="H146" s="142"/>
      <c r="I146" s="143"/>
    </row>
    <row r="147" s="137" customFormat="1" ht="30" customHeight="1" spans="4:9">
      <c r="D147" s="140"/>
      <c r="E147" s="140"/>
      <c r="F147" s="140"/>
      <c r="G147" s="142"/>
      <c r="H147" s="142"/>
      <c r="I147" s="143"/>
    </row>
    <row r="148" s="137" customFormat="1" ht="30" customHeight="1" spans="4:9">
      <c r="D148" s="140"/>
      <c r="E148" s="140"/>
      <c r="F148" s="140"/>
      <c r="G148" s="142"/>
      <c r="H148" s="142"/>
      <c r="I148" s="143"/>
    </row>
    <row r="149" s="137" customFormat="1" ht="30" customHeight="1" spans="4:9">
      <c r="D149" s="140"/>
      <c r="E149" s="140"/>
      <c r="F149" s="140"/>
      <c r="G149" s="142"/>
      <c r="H149" s="142"/>
      <c r="I149" s="143"/>
    </row>
    <row r="150" s="137" customFormat="1" ht="30" customHeight="1" spans="4:9">
      <c r="D150" s="140"/>
      <c r="E150" s="140"/>
      <c r="F150" s="140"/>
      <c r="G150" s="142"/>
      <c r="H150" s="142"/>
      <c r="I150" s="143"/>
    </row>
    <row r="151" s="137" customFormat="1" ht="30" customHeight="1" spans="4:9">
      <c r="D151" s="140"/>
      <c r="E151" s="140"/>
      <c r="F151" s="140"/>
      <c r="G151" s="142"/>
      <c r="H151" s="142"/>
      <c r="I151" s="143"/>
    </row>
    <row r="152" s="137" customFormat="1" ht="30" customHeight="1" spans="4:9">
      <c r="D152" s="140"/>
      <c r="E152" s="140"/>
      <c r="F152" s="140"/>
      <c r="G152" s="142"/>
      <c r="H152" s="142"/>
      <c r="I152" s="143"/>
    </row>
    <row r="153" s="137" customFormat="1" ht="30" customHeight="1" spans="4:9">
      <c r="D153" s="140"/>
      <c r="E153" s="140"/>
      <c r="F153" s="140"/>
      <c r="G153" s="142"/>
      <c r="H153" s="142"/>
      <c r="I153" s="143"/>
    </row>
    <row r="154" s="137" customFormat="1" ht="30" customHeight="1" spans="4:9">
      <c r="D154" s="140"/>
      <c r="E154" s="140"/>
      <c r="F154" s="140"/>
      <c r="G154" s="142"/>
      <c r="H154" s="142"/>
      <c r="I154" s="143"/>
    </row>
    <row r="155" s="137" customFormat="1" ht="30" customHeight="1" spans="4:9">
      <c r="D155" s="140"/>
      <c r="E155" s="140"/>
      <c r="F155" s="140"/>
      <c r="G155" s="142"/>
      <c r="H155" s="142"/>
      <c r="I155" s="143"/>
    </row>
    <row r="156" s="137" customFormat="1" ht="30" customHeight="1" spans="4:9">
      <c r="D156" s="140"/>
      <c r="E156" s="140"/>
      <c r="F156" s="140"/>
      <c r="G156" s="142"/>
      <c r="H156" s="142"/>
      <c r="I156" s="143"/>
    </row>
    <row r="157" s="137" customFormat="1" ht="30" customHeight="1" spans="4:9">
      <c r="D157" s="140"/>
      <c r="E157" s="140"/>
      <c r="F157" s="140"/>
      <c r="G157" s="142"/>
      <c r="H157" s="142"/>
      <c r="I157" s="143"/>
    </row>
    <row r="158" s="137" customFormat="1" ht="30" customHeight="1" spans="4:9">
      <c r="D158" s="140"/>
      <c r="E158" s="140"/>
      <c r="F158" s="140"/>
      <c r="G158" s="142"/>
      <c r="H158" s="142"/>
      <c r="I158" s="143"/>
    </row>
    <row r="159" s="137" customFormat="1" ht="30" customHeight="1" spans="4:9">
      <c r="D159" s="140"/>
      <c r="E159" s="140"/>
      <c r="F159" s="140"/>
      <c r="G159" s="142"/>
      <c r="H159" s="142"/>
      <c r="I159" s="143"/>
    </row>
    <row r="160" s="137" customFormat="1" ht="30" customHeight="1" spans="4:9">
      <c r="D160" s="140"/>
      <c r="E160" s="140"/>
      <c r="F160" s="140"/>
      <c r="G160" s="142"/>
      <c r="H160" s="142"/>
      <c r="I160" s="143"/>
    </row>
    <row r="161" s="137" customFormat="1" ht="30" customHeight="1" spans="4:9">
      <c r="D161" s="140"/>
      <c r="E161" s="140"/>
      <c r="F161" s="140"/>
      <c r="G161" s="142"/>
      <c r="H161" s="142"/>
      <c r="I161" s="143"/>
    </row>
    <row r="162" s="137" customFormat="1" ht="30" customHeight="1" spans="4:9">
      <c r="D162" s="140"/>
      <c r="E162" s="140"/>
      <c r="F162" s="140"/>
      <c r="G162" s="142"/>
      <c r="H162" s="142"/>
      <c r="I162" s="143"/>
    </row>
    <row r="163" s="137" customFormat="1" ht="30" customHeight="1" spans="4:9">
      <c r="D163" s="140"/>
      <c r="E163" s="140"/>
      <c r="F163" s="140"/>
      <c r="G163" s="142"/>
      <c r="H163" s="142"/>
      <c r="I163" s="143"/>
    </row>
    <row r="164" s="137" customFormat="1" ht="30" customHeight="1" spans="4:9">
      <c r="D164" s="140"/>
      <c r="E164" s="140"/>
      <c r="F164" s="140"/>
      <c r="G164" s="142"/>
      <c r="H164" s="142"/>
      <c r="I164" s="143"/>
    </row>
    <row r="165" s="137" customFormat="1" ht="30" customHeight="1" spans="4:9">
      <c r="D165" s="140"/>
      <c r="E165" s="140"/>
      <c r="F165" s="140"/>
      <c r="G165" s="142"/>
      <c r="H165" s="142"/>
      <c r="I165" s="143"/>
    </row>
    <row r="166" s="137" customFormat="1" ht="30" customHeight="1" spans="4:9">
      <c r="D166" s="140"/>
      <c r="E166" s="140"/>
      <c r="F166" s="140"/>
      <c r="G166" s="142"/>
      <c r="H166" s="142"/>
      <c r="I166" s="143"/>
    </row>
    <row r="167" s="137" customFormat="1" ht="30" customHeight="1" spans="4:9">
      <c r="D167" s="140"/>
      <c r="E167" s="140"/>
      <c r="F167" s="140"/>
      <c r="G167" s="142"/>
      <c r="H167" s="142"/>
      <c r="I167" s="143"/>
    </row>
    <row r="168" s="137" customFormat="1" ht="30" customHeight="1" spans="4:9">
      <c r="D168" s="140"/>
      <c r="E168" s="140"/>
      <c r="F168" s="140"/>
      <c r="G168" s="142"/>
      <c r="H168" s="142"/>
      <c r="I168" s="143"/>
    </row>
    <row r="169" s="137" customFormat="1" ht="30" customHeight="1" spans="4:9">
      <c r="D169" s="140"/>
      <c r="E169" s="140"/>
      <c r="F169" s="140"/>
      <c r="G169" s="142"/>
      <c r="H169" s="142"/>
      <c r="I169" s="143"/>
    </row>
    <row r="170" s="137" customFormat="1" ht="30" customHeight="1" spans="4:9">
      <c r="D170" s="140"/>
      <c r="E170" s="140"/>
      <c r="F170" s="140"/>
      <c r="G170" s="142"/>
      <c r="H170" s="142"/>
      <c r="I170" s="143"/>
    </row>
    <row r="171" s="137" customFormat="1" spans="4:9">
      <c r="D171" s="140"/>
      <c r="E171" s="140"/>
      <c r="F171" s="140"/>
      <c r="G171" s="142"/>
      <c r="H171" s="142"/>
      <c r="I171" s="143"/>
    </row>
    <row r="172" s="137" customFormat="1" spans="4:9">
      <c r="D172" s="140"/>
      <c r="E172" s="140"/>
      <c r="F172" s="140"/>
      <c r="G172" s="142"/>
      <c r="H172" s="142"/>
      <c r="I172" s="143"/>
    </row>
    <row r="173" s="137" customFormat="1" spans="4:9">
      <c r="D173" s="140"/>
      <c r="E173" s="140"/>
      <c r="F173" s="140"/>
      <c r="G173" s="142"/>
      <c r="H173" s="142"/>
      <c r="I173" s="143"/>
    </row>
    <row r="174" s="137" customFormat="1" spans="4:9">
      <c r="D174" s="140"/>
      <c r="E174" s="140"/>
      <c r="F174" s="140"/>
      <c r="G174" s="142"/>
      <c r="H174" s="142"/>
      <c r="I174" s="143"/>
    </row>
    <row r="175" s="137" customFormat="1" spans="4:9">
      <c r="D175" s="140"/>
      <c r="E175" s="140"/>
      <c r="F175" s="140"/>
      <c r="G175" s="142"/>
      <c r="H175" s="142"/>
      <c r="I175" s="143"/>
    </row>
    <row r="176" s="137" customFormat="1" spans="4:9">
      <c r="D176" s="140"/>
      <c r="E176" s="140"/>
      <c r="F176" s="140"/>
      <c r="G176" s="142"/>
      <c r="H176" s="142"/>
      <c r="I176" s="143"/>
    </row>
    <row r="177" s="137" customFormat="1" spans="4:9">
      <c r="D177" s="140"/>
      <c r="E177" s="140"/>
      <c r="F177" s="140"/>
      <c r="G177" s="142"/>
      <c r="H177" s="142"/>
      <c r="I177" s="143"/>
    </row>
    <row r="178" s="137" customFormat="1" spans="4:9">
      <c r="D178" s="140"/>
      <c r="E178" s="140"/>
      <c r="F178" s="140"/>
      <c r="G178" s="142"/>
      <c r="H178" s="142"/>
      <c r="I178" s="143"/>
    </row>
    <row r="179" s="137" customFormat="1" spans="4:9">
      <c r="D179" s="140"/>
      <c r="E179" s="140"/>
      <c r="F179" s="140"/>
      <c r="G179" s="142"/>
      <c r="H179" s="142"/>
      <c r="I179" s="143"/>
    </row>
    <row r="180" s="137" customFormat="1" spans="4:9">
      <c r="D180" s="140"/>
      <c r="E180" s="140"/>
      <c r="F180" s="140"/>
      <c r="G180" s="142"/>
      <c r="H180" s="142"/>
      <c r="I180" s="143"/>
    </row>
    <row r="181" s="137" customFormat="1" spans="4:9">
      <c r="D181" s="140"/>
      <c r="E181" s="140"/>
      <c r="F181" s="140"/>
      <c r="G181" s="142"/>
      <c r="H181" s="142"/>
      <c r="I181" s="143"/>
    </row>
  </sheetData>
  <mergeCells count="2">
    <mergeCell ref="A1:K1"/>
    <mergeCell ref="A110:C110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"/>
  <sheetViews>
    <sheetView workbookViewId="0">
      <selection activeCell="E27" sqref="E27"/>
    </sheetView>
  </sheetViews>
  <sheetFormatPr defaultColWidth="9" defaultRowHeight="14.25"/>
  <cols>
    <col min="1" max="1" width="4.125" style="137" customWidth="1"/>
    <col min="2" max="2" width="8.25833333333333" style="137" customWidth="1"/>
    <col min="3" max="3" width="45.5083333333333" style="137" customWidth="1"/>
    <col min="4" max="4" width="8.125" style="140" customWidth="1"/>
    <col min="5" max="5" width="12.2583333333333" style="140" customWidth="1"/>
    <col min="6" max="6" width="8.125" style="140" customWidth="1"/>
    <col min="7" max="7" width="8.75833333333333" style="142" customWidth="1"/>
    <col min="8" max="8" width="6.375" style="142" customWidth="1"/>
    <col min="9" max="9" width="8.50833333333333" style="143" customWidth="1"/>
    <col min="10" max="10" width="10.875" style="137" customWidth="1"/>
    <col min="11" max="11" width="8.875" style="137" customWidth="1"/>
    <col min="12" max="15" width="9" style="157"/>
    <col min="16" max="16384" width="9" style="137"/>
  </cols>
  <sheetData>
    <row r="1" s="137" customFormat="1" ht="27.95" customHeight="1" spans="1:15">
      <c r="A1" s="144" t="s">
        <v>226</v>
      </c>
      <c r="B1" s="144"/>
      <c r="C1" s="144"/>
      <c r="D1" s="144"/>
      <c r="E1" s="144"/>
      <c r="F1" s="144"/>
      <c r="G1" s="146"/>
      <c r="H1" s="146"/>
      <c r="I1" s="156"/>
      <c r="J1" s="144"/>
      <c r="K1" s="144"/>
      <c r="L1" s="157"/>
      <c r="M1" s="157"/>
      <c r="N1" s="157"/>
      <c r="O1" s="157"/>
    </row>
    <row r="2" s="4" customFormat="1" ht="27" customHeight="1" spans="1:11">
      <c r="A2" s="85" t="s">
        <v>1</v>
      </c>
      <c r="B2" s="21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10</v>
      </c>
      <c r="K2" s="85" t="s">
        <v>11</v>
      </c>
    </row>
    <row r="3" s="4" customFormat="1" ht="17" customHeight="1" spans="1:15">
      <c r="A3" s="85">
        <v>1</v>
      </c>
      <c r="B3" s="86" t="s">
        <v>227</v>
      </c>
      <c r="C3" s="85" t="s">
        <v>228</v>
      </c>
      <c r="D3" s="87">
        <v>33</v>
      </c>
      <c r="E3" s="88">
        <v>7852.63</v>
      </c>
      <c r="F3" s="87">
        <v>0</v>
      </c>
      <c r="G3" s="89">
        <f t="shared" ref="G3:G66" si="0">F3/(F3+D3)*100%</f>
        <v>0</v>
      </c>
      <c r="H3" s="90">
        <f t="shared" ref="H3:H66" si="1">(3.23%-G3)/3.23%*50%</f>
        <v>0.5</v>
      </c>
      <c r="I3" s="98">
        <f>ROUNDDOWN(H3*E3,-1)</f>
        <v>3920</v>
      </c>
      <c r="J3" s="101" t="s">
        <v>19</v>
      </c>
      <c r="K3" s="85"/>
      <c r="L3" s="157"/>
      <c r="M3" s="157"/>
      <c r="N3" s="157"/>
      <c r="O3" s="157"/>
    </row>
    <row r="4" s="4" customFormat="1" ht="17" customHeight="1" spans="1:15">
      <c r="A4" s="85">
        <v>2</v>
      </c>
      <c r="B4" s="86" t="s">
        <v>229</v>
      </c>
      <c r="C4" s="85" t="s">
        <v>230</v>
      </c>
      <c r="D4" s="87">
        <v>20</v>
      </c>
      <c r="E4" s="88">
        <v>4166.16</v>
      </c>
      <c r="F4" s="87">
        <v>0</v>
      </c>
      <c r="G4" s="89">
        <f t="shared" si="0"/>
        <v>0</v>
      </c>
      <c r="H4" s="90">
        <f t="shared" si="1"/>
        <v>0.5</v>
      </c>
      <c r="I4" s="98">
        <f t="shared" ref="I4:I35" si="2">ROUNDDOWN(H4*E4,-1)</f>
        <v>2080</v>
      </c>
      <c r="J4" s="101" t="s">
        <v>19</v>
      </c>
      <c r="K4" s="85"/>
      <c r="L4" s="157"/>
      <c r="M4" s="157"/>
      <c r="N4" s="157"/>
      <c r="O4" s="157"/>
    </row>
    <row r="5" s="4" customFormat="1" ht="17" customHeight="1" spans="1:15">
      <c r="A5" s="85">
        <v>3</v>
      </c>
      <c r="B5" s="86" t="s">
        <v>231</v>
      </c>
      <c r="C5" s="85" t="s">
        <v>232</v>
      </c>
      <c r="D5" s="87">
        <v>9</v>
      </c>
      <c r="E5" s="88">
        <v>1753.64</v>
      </c>
      <c r="F5" s="87">
        <v>0</v>
      </c>
      <c r="G5" s="89">
        <f t="shared" si="0"/>
        <v>0</v>
      </c>
      <c r="H5" s="90">
        <f t="shared" si="1"/>
        <v>0.5</v>
      </c>
      <c r="I5" s="98">
        <f t="shared" si="2"/>
        <v>870</v>
      </c>
      <c r="J5" s="101" t="s">
        <v>19</v>
      </c>
      <c r="K5" s="85"/>
      <c r="L5" s="157"/>
      <c r="M5" s="157"/>
      <c r="N5" s="157"/>
      <c r="O5" s="157"/>
    </row>
    <row r="6" s="4" customFormat="1" ht="17" customHeight="1" spans="1:15">
      <c r="A6" s="85">
        <v>4</v>
      </c>
      <c r="B6" s="86" t="s">
        <v>233</v>
      </c>
      <c r="C6" s="85" t="s">
        <v>234</v>
      </c>
      <c r="D6" s="87">
        <v>20</v>
      </c>
      <c r="E6" s="88">
        <v>5009.18</v>
      </c>
      <c r="F6" s="87">
        <v>0</v>
      </c>
      <c r="G6" s="89">
        <f t="shared" si="0"/>
        <v>0</v>
      </c>
      <c r="H6" s="90">
        <f t="shared" si="1"/>
        <v>0.5</v>
      </c>
      <c r="I6" s="98">
        <f t="shared" si="2"/>
        <v>2500</v>
      </c>
      <c r="J6" s="101" t="s">
        <v>19</v>
      </c>
      <c r="K6" s="85"/>
      <c r="L6" s="157"/>
      <c r="M6" s="157"/>
      <c r="N6" s="157"/>
      <c r="O6" s="157"/>
    </row>
    <row r="7" s="4" customFormat="1" ht="17" customHeight="1" spans="1:15">
      <c r="A7" s="85">
        <v>5</v>
      </c>
      <c r="B7" s="86" t="s">
        <v>235</v>
      </c>
      <c r="C7" s="85" t="s">
        <v>236</v>
      </c>
      <c r="D7" s="87">
        <v>61</v>
      </c>
      <c r="E7" s="88">
        <v>20700</v>
      </c>
      <c r="F7" s="87">
        <v>0</v>
      </c>
      <c r="G7" s="89">
        <f t="shared" si="0"/>
        <v>0</v>
      </c>
      <c r="H7" s="90">
        <f t="shared" si="1"/>
        <v>0.5</v>
      </c>
      <c r="I7" s="98">
        <f t="shared" si="2"/>
        <v>10350</v>
      </c>
      <c r="J7" s="101" t="s">
        <v>19</v>
      </c>
      <c r="K7" s="85"/>
      <c r="L7" s="157"/>
      <c r="M7" s="157"/>
      <c r="N7" s="157"/>
      <c r="O7" s="157"/>
    </row>
    <row r="8" s="4" customFormat="1" ht="17" customHeight="1" spans="1:15">
      <c r="A8" s="85">
        <v>6</v>
      </c>
      <c r="B8" s="86" t="s">
        <v>237</v>
      </c>
      <c r="C8" s="85" t="s">
        <v>238</v>
      </c>
      <c r="D8" s="87">
        <v>42</v>
      </c>
      <c r="E8" s="88">
        <v>11627.46</v>
      </c>
      <c r="F8" s="87">
        <v>0</v>
      </c>
      <c r="G8" s="89">
        <f t="shared" si="0"/>
        <v>0</v>
      </c>
      <c r="H8" s="90">
        <f t="shared" si="1"/>
        <v>0.5</v>
      </c>
      <c r="I8" s="98">
        <f t="shared" si="2"/>
        <v>5810</v>
      </c>
      <c r="J8" s="101" t="s">
        <v>19</v>
      </c>
      <c r="K8" s="85"/>
      <c r="L8" s="157"/>
      <c r="M8" s="157"/>
      <c r="N8" s="157"/>
      <c r="O8" s="157"/>
    </row>
    <row r="9" s="4" customFormat="1" ht="17" customHeight="1" spans="1:15">
      <c r="A9" s="85">
        <v>7</v>
      </c>
      <c r="B9" s="86" t="s">
        <v>239</v>
      </c>
      <c r="C9" s="85" t="s">
        <v>240</v>
      </c>
      <c r="D9" s="87">
        <v>55</v>
      </c>
      <c r="E9" s="88">
        <v>13775.99</v>
      </c>
      <c r="F9" s="87">
        <v>1</v>
      </c>
      <c r="G9" s="89">
        <f t="shared" si="0"/>
        <v>0.0178571428571429</v>
      </c>
      <c r="H9" s="90">
        <f t="shared" si="1"/>
        <v>0.223573639982309</v>
      </c>
      <c r="I9" s="98">
        <f t="shared" si="2"/>
        <v>3070</v>
      </c>
      <c r="J9" s="101" t="s">
        <v>19</v>
      </c>
      <c r="K9" s="85"/>
      <c r="L9" s="157"/>
      <c r="M9" s="157"/>
      <c r="N9" s="157"/>
      <c r="O9" s="157"/>
    </row>
    <row r="10" s="4" customFormat="1" ht="17" customHeight="1" spans="1:15">
      <c r="A10" s="85">
        <v>8</v>
      </c>
      <c r="B10" s="86" t="s">
        <v>241</v>
      </c>
      <c r="C10" s="85" t="s">
        <v>242</v>
      </c>
      <c r="D10" s="87">
        <v>6</v>
      </c>
      <c r="E10" s="88">
        <v>2075.04</v>
      </c>
      <c r="F10" s="87">
        <v>0</v>
      </c>
      <c r="G10" s="89">
        <f t="shared" si="0"/>
        <v>0</v>
      </c>
      <c r="H10" s="90">
        <f t="shared" si="1"/>
        <v>0.5</v>
      </c>
      <c r="I10" s="98">
        <f t="shared" si="2"/>
        <v>1030</v>
      </c>
      <c r="J10" s="101" t="s">
        <v>19</v>
      </c>
      <c r="K10" s="85"/>
      <c r="L10" s="157"/>
      <c r="M10" s="157"/>
      <c r="N10" s="157"/>
      <c r="O10" s="157"/>
    </row>
    <row r="11" s="4" customFormat="1" ht="17" customHeight="1" spans="1:15">
      <c r="A11" s="85">
        <v>9</v>
      </c>
      <c r="B11" s="86" t="s">
        <v>243</v>
      </c>
      <c r="C11" s="85" t="s">
        <v>244</v>
      </c>
      <c r="D11" s="87">
        <v>5</v>
      </c>
      <c r="E11" s="88">
        <v>474.24</v>
      </c>
      <c r="F11" s="87">
        <v>0</v>
      </c>
      <c r="G11" s="89">
        <f t="shared" si="0"/>
        <v>0</v>
      </c>
      <c r="H11" s="90">
        <f t="shared" si="1"/>
        <v>0.5</v>
      </c>
      <c r="I11" s="98">
        <f t="shared" si="2"/>
        <v>230</v>
      </c>
      <c r="J11" s="101" t="s">
        <v>19</v>
      </c>
      <c r="K11" s="85"/>
      <c r="L11" s="157"/>
      <c r="M11" s="157"/>
      <c r="N11" s="157"/>
      <c r="O11" s="157"/>
    </row>
    <row r="12" s="4" customFormat="1" ht="17" customHeight="1" spans="1:15">
      <c r="A12" s="85">
        <v>10</v>
      </c>
      <c r="B12" s="86" t="s">
        <v>245</v>
      </c>
      <c r="C12" s="85" t="s">
        <v>246</v>
      </c>
      <c r="D12" s="87">
        <v>17</v>
      </c>
      <c r="E12" s="88">
        <v>3724.08</v>
      </c>
      <c r="F12" s="87">
        <v>0</v>
      </c>
      <c r="G12" s="89">
        <f t="shared" si="0"/>
        <v>0</v>
      </c>
      <c r="H12" s="90">
        <f t="shared" si="1"/>
        <v>0.5</v>
      </c>
      <c r="I12" s="98">
        <f t="shared" si="2"/>
        <v>1860</v>
      </c>
      <c r="J12" s="101" t="s">
        <v>19</v>
      </c>
      <c r="K12" s="85"/>
      <c r="L12" s="157"/>
      <c r="M12" s="157"/>
      <c r="N12" s="157"/>
      <c r="O12" s="157"/>
    </row>
    <row r="13" s="4" customFormat="1" ht="17" customHeight="1" spans="1:15">
      <c r="A13" s="85">
        <v>11</v>
      </c>
      <c r="B13" s="86" t="s">
        <v>247</v>
      </c>
      <c r="C13" s="85" t="s">
        <v>248</v>
      </c>
      <c r="D13" s="87">
        <v>2</v>
      </c>
      <c r="E13" s="88">
        <v>576.48</v>
      </c>
      <c r="F13" s="87">
        <v>0</v>
      </c>
      <c r="G13" s="89">
        <f t="shared" si="0"/>
        <v>0</v>
      </c>
      <c r="H13" s="90">
        <f t="shared" si="1"/>
        <v>0.5</v>
      </c>
      <c r="I13" s="98">
        <f t="shared" si="2"/>
        <v>280</v>
      </c>
      <c r="J13" s="101" t="s">
        <v>19</v>
      </c>
      <c r="K13" s="85"/>
      <c r="L13" s="157"/>
      <c r="M13" s="157"/>
      <c r="N13" s="157"/>
      <c r="O13" s="157"/>
    </row>
    <row r="14" s="4" customFormat="1" ht="17" customHeight="1" spans="1:15">
      <c r="A14" s="85">
        <v>12</v>
      </c>
      <c r="B14" s="86" t="s">
        <v>249</v>
      </c>
      <c r="C14" s="85" t="s">
        <v>250</v>
      </c>
      <c r="D14" s="87">
        <v>39</v>
      </c>
      <c r="E14" s="88">
        <v>10847.58</v>
      </c>
      <c r="F14" s="87">
        <v>0</v>
      </c>
      <c r="G14" s="89">
        <f t="shared" si="0"/>
        <v>0</v>
      </c>
      <c r="H14" s="90">
        <f t="shared" si="1"/>
        <v>0.5</v>
      </c>
      <c r="I14" s="98">
        <f t="shared" si="2"/>
        <v>5420</v>
      </c>
      <c r="J14" s="101" t="s">
        <v>19</v>
      </c>
      <c r="K14" s="85"/>
      <c r="L14" s="157"/>
      <c r="M14" s="157"/>
      <c r="N14" s="157"/>
      <c r="O14" s="157"/>
    </row>
    <row r="15" s="4" customFormat="1" ht="17" customHeight="1" spans="1:15">
      <c r="A15" s="85">
        <v>13</v>
      </c>
      <c r="B15" s="86" t="s">
        <v>251</v>
      </c>
      <c r="C15" s="85" t="s">
        <v>252</v>
      </c>
      <c r="D15" s="87">
        <v>100</v>
      </c>
      <c r="E15" s="88">
        <v>28449</v>
      </c>
      <c r="F15" s="87">
        <v>0</v>
      </c>
      <c r="G15" s="89">
        <f t="shared" si="0"/>
        <v>0</v>
      </c>
      <c r="H15" s="90">
        <f t="shared" si="1"/>
        <v>0.5</v>
      </c>
      <c r="I15" s="98">
        <f t="shared" si="2"/>
        <v>14220</v>
      </c>
      <c r="J15" s="101" t="s">
        <v>19</v>
      </c>
      <c r="K15" s="85"/>
      <c r="L15" s="157"/>
      <c r="M15" s="157"/>
      <c r="N15" s="157"/>
      <c r="O15" s="157"/>
    </row>
    <row r="16" s="4" customFormat="1" ht="17" customHeight="1" spans="1:15">
      <c r="A16" s="85">
        <v>14</v>
      </c>
      <c r="B16" s="86" t="s">
        <v>253</v>
      </c>
      <c r="C16" s="85" t="s">
        <v>254</v>
      </c>
      <c r="D16" s="87">
        <v>28</v>
      </c>
      <c r="E16" s="88">
        <v>8823.81</v>
      </c>
      <c r="F16" s="87">
        <v>0</v>
      </c>
      <c r="G16" s="89">
        <f t="shared" si="0"/>
        <v>0</v>
      </c>
      <c r="H16" s="90">
        <f t="shared" si="1"/>
        <v>0.5</v>
      </c>
      <c r="I16" s="98">
        <f t="shared" si="2"/>
        <v>4410</v>
      </c>
      <c r="J16" s="101" t="s">
        <v>19</v>
      </c>
      <c r="K16" s="85"/>
      <c r="L16" s="157"/>
      <c r="M16" s="157"/>
      <c r="N16" s="157"/>
      <c r="O16" s="157"/>
    </row>
    <row r="17" s="138" customFormat="1" ht="17" customHeight="1" spans="1:15">
      <c r="A17" s="85">
        <v>15</v>
      </c>
      <c r="B17" s="86" t="s">
        <v>255</v>
      </c>
      <c r="C17" s="85" t="s">
        <v>256</v>
      </c>
      <c r="D17" s="87">
        <v>10</v>
      </c>
      <c r="E17" s="88">
        <v>2550.45</v>
      </c>
      <c r="F17" s="87">
        <v>0</v>
      </c>
      <c r="G17" s="89">
        <f t="shared" si="0"/>
        <v>0</v>
      </c>
      <c r="H17" s="90">
        <f t="shared" si="1"/>
        <v>0.5</v>
      </c>
      <c r="I17" s="98">
        <f t="shared" si="2"/>
        <v>1270</v>
      </c>
      <c r="J17" s="101" t="s">
        <v>19</v>
      </c>
      <c r="K17" s="85"/>
      <c r="L17" s="4"/>
      <c r="M17" s="4"/>
      <c r="N17" s="4"/>
      <c r="O17" s="4"/>
    </row>
    <row r="18" s="138" customFormat="1" ht="17" customHeight="1" spans="1:15">
      <c r="A18" s="85">
        <v>16</v>
      </c>
      <c r="B18" s="86" t="s">
        <v>257</v>
      </c>
      <c r="C18" s="85" t="s">
        <v>258</v>
      </c>
      <c r="D18" s="87">
        <v>10</v>
      </c>
      <c r="E18" s="88">
        <v>2641.18</v>
      </c>
      <c r="F18" s="87">
        <v>0</v>
      </c>
      <c r="G18" s="89">
        <f t="shared" si="0"/>
        <v>0</v>
      </c>
      <c r="H18" s="90">
        <f t="shared" si="1"/>
        <v>0.5</v>
      </c>
      <c r="I18" s="98">
        <f t="shared" si="2"/>
        <v>1320</v>
      </c>
      <c r="J18" s="101" t="s">
        <v>19</v>
      </c>
      <c r="K18" s="85"/>
      <c r="L18" s="4"/>
      <c r="M18" s="4"/>
      <c r="N18" s="4"/>
      <c r="O18" s="4"/>
    </row>
    <row r="19" s="138" customFormat="1" ht="17" customHeight="1" spans="1:15">
      <c r="A19" s="85">
        <v>17</v>
      </c>
      <c r="B19" s="86" t="s">
        <v>259</v>
      </c>
      <c r="C19" s="85" t="s">
        <v>260</v>
      </c>
      <c r="D19" s="87">
        <v>393</v>
      </c>
      <c r="E19" s="88">
        <v>394469.17</v>
      </c>
      <c r="F19" s="87">
        <v>0</v>
      </c>
      <c r="G19" s="89">
        <f t="shared" si="0"/>
        <v>0</v>
      </c>
      <c r="H19" s="90">
        <f t="shared" si="1"/>
        <v>0.5</v>
      </c>
      <c r="I19" s="98">
        <f t="shared" si="2"/>
        <v>197230</v>
      </c>
      <c r="J19" s="101" t="s">
        <v>19</v>
      </c>
      <c r="K19" s="85"/>
      <c r="L19" s="4"/>
      <c r="M19" s="4"/>
      <c r="N19" s="4"/>
      <c r="O19" s="4"/>
    </row>
    <row r="20" s="138" customFormat="1" ht="17" customHeight="1" spans="1:15">
      <c r="A20" s="85">
        <v>18</v>
      </c>
      <c r="B20" s="86" t="s">
        <v>261</v>
      </c>
      <c r="C20" s="85" t="s">
        <v>262</v>
      </c>
      <c r="D20" s="87">
        <v>62</v>
      </c>
      <c r="E20" s="88">
        <v>15058.01</v>
      </c>
      <c r="F20" s="87">
        <v>0</v>
      </c>
      <c r="G20" s="89">
        <f t="shared" si="0"/>
        <v>0</v>
      </c>
      <c r="H20" s="90">
        <f t="shared" si="1"/>
        <v>0.5</v>
      </c>
      <c r="I20" s="98">
        <f t="shared" si="2"/>
        <v>7520</v>
      </c>
      <c r="J20" s="101" t="s">
        <v>19</v>
      </c>
      <c r="K20" s="85"/>
      <c r="L20" s="4"/>
      <c r="M20" s="4"/>
      <c r="N20" s="4"/>
      <c r="O20" s="4"/>
    </row>
    <row r="21" s="138" customFormat="1" ht="17" customHeight="1" spans="1:15">
      <c r="A21" s="85">
        <v>19</v>
      </c>
      <c r="B21" s="86" t="s">
        <v>263</v>
      </c>
      <c r="C21" s="85" t="s">
        <v>264</v>
      </c>
      <c r="D21" s="87">
        <v>45</v>
      </c>
      <c r="E21" s="88">
        <v>13791.98</v>
      </c>
      <c r="F21" s="87">
        <v>0</v>
      </c>
      <c r="G21" s="89">
        <f t="shared" si="0"/>
        <v>0</v>
      </c>
      <c r="H21" s="90">
        <f t="shared" si="1"/>
        <v>0.5</v>
      </c>
      <c r="I21" s="98">
        <f t="shared" si="2"/>
        <v>6890</v>
      </c>
      <c r="J21" s="101" t="s">
        <v>19</v>
      </c>
      <c r="K21" s="85"/>
      <c r="L21" s="4"/>
      <c r="M21" s="4"/>
      <c r="N21" s="4"/>
      <c r="O21" s="4"/>
    </row>
    <row r="22" s="138" customFormat="1" ht="17" customHeight="1" spans="1:15">
      <c r="A22" s="85">
        <v>20</v>
      </c>
      <c r="B22" s="86" t="s">
        <v>265</v>
      </c>
      <c r="C22" s="85" t="s">
        <v>266</v>
      </c>
      <c r="D22" s="87">
        <v>15</v>
      </c>
      <c r="E22" s="88">
        <v>2840.8</v>
      </c>
      <c r="F22" s="87">
        <v>0</v>
      </c>
      <c r="G22" s="89">
        <f t="shared" si="0"/>
        <v>0</v>
      </c>
      <c r="H22" s="90">
        <f t="shared" si="1"/>
        <v>0.5</v>
      </c>
      <c r="I22" s="98">
        <f t="shared" si="2"/>
        <v>1420</v>
      </c>
      <c r="J22" s="101" t="s">
        <v>19</v>
      </c>
      <c r="K22" s="85"/>
      <c r="L22" s="4"/>
      <c r="M22" s="4"/>
      <c r="N22" s="4"/>
      <c r="O22" s="4"/>
    </row>
    <row r="23" s="138" customFormat="1" ht="17" customHeight="1" spans="1:15">
      <c r="A23" s="85">
        <v>21</v>
      </c>
      <c r="B23" s="86" t="s">
        <v>267</v>
      </c>
      <c r="C23" s="85" t="s">
        <v>268</v>
      </c>
      <c r="D23" s="87">
        <v>44</v>
      </c>
      <c r="E23" s="88">
        <v>10549.17</v>
      </c>
      <c r="F23" s="87">
        <v>0</v>
      </c>
      <c r="G23" s="89">
        <f t="shared" si="0"/>
        <v>0</v>
      </c>
      <c r="H23" s="90">
        <f t="shared" si="1"/>
        <v>0.5</v>
      </c>
      <c r="I23" s="98">
        <f t="shared" si="2"/>
        <v>5270</v>
      </c>
      <c r="J23" s="101" t="s">
        <v>19</v>
      </c>
      <c r="K23" s="85"/>
      <c r="L23" s="4"/>
      <c r="M23" s="4"/>
      <c r="N23" s="4"/>
      <c r="O23" s="4"/>
    </row>
    <row r="24" s="138" customFormat="1" ht="17" customHeight="1" spans="1:15">
      <c r="A24" s="85">
        <v>22</v>
      </c>
      <c r="B24" s="86" t="s">
        <v>269</v>
      </c>
      <c r="C24" s="85" t="s">
        <v>270</v>
      </c>
      <c r="D24" s="87">
        <v>34</v>
      </c>
      <c r="E24" s="88">
        <v>15414.9</v>
      </c>
      <c r="F24" s="87">
        <v>0</v>
      </c>
      <c r="G24" s="89">
        <f t="shared" si="0"/>
        <v>0</v>
      </c>
      <c r="H24" s="90">
        <f t="shared" si="1"/>
        <v>0.5</v>
      </c>
      <c r="I24" s="98">
        <f t="shared" si="2"/>
        <v>7700</v>
      </c>
      <c r="J24" s="101" t="s">
        <v>19</v>
      </c>
      <c r="K24" s="85"/>
      <c r="L24" s="4"/>
      <c r="M24" s="4"/>
      <c r="N24" s="4"/>
      <c r="O24" s="4"/>
    </row>
    <row r="25" s="138" customFormat="1" ht="17" customHeight="1" spans="1:15">
      <c r="A25" s="85">
        <v>23</v>
      </c>
      <c r="B25" s="86" t="s">
        <v>271</v>
      </c>
      <c r="C25" s="85" t="s">
        <v>272</v>
      </c>
      <c r="D25" s="87">
        <v>142</v>
      </c>
      <c r="E25" s="88">
        <v>36949.64</v>
      </c>
      <c r="F25" s="87">
        <v>0</v>
      </c>
      <c r="G25" s="89">
        <f t="shared" si="0"/>
        <v>0</v>
      </c>
      <c r="H25" s="90">
        <f t="shared" si="1"/>
        <v>0.5</v>
      </c>
      <c r="I25" s="98">
        <f t="shared" si="2"/>
        <v>18470</v>
      </c>
      <c r="J25" s="101" t="s">
        <v>19</v>
      </c>
      <c r="K25" s="85"/>
      <c r="L25" s="4"/>
      <c r="M25" s="4"/>
      <c r="N25" s="4"/>
      <c r="O25" s="4"/>
    </row>
    <row r="26" s="138" customFormat="1" ht="17" customHeight="1" spans="1:15">
      <c r="A26" s="85">
        <v>24</v>
      </c>
      <c r="B26" s="86" t="s">
        <v>273</v>
      </c>
      <c r="C26" s="85" t="s">
        <v>274</v>
      </c>
      <c r="D26" s="87">
        <v>10</v>
      </c>
      <c r="E26" s="88">
        <v>2739.24</v>
      </c>
      <c r="F26" s="87">
        <v>0</v>
      </c>
      <c r="G26" s="89">
        <f t="shared" si="0"/>
        <v>0</v>
      </c>
      <c r="H26" s="90">
        <f t="shared" si="1"/>
        <v>0.5</v>
      </c>
      <c r="I26" s="98">
        <f t="shared" si="2"/>
        <v>1360</v>
      </c>
      <c r="J26" s="101" t="s">
        <v>19</v>
      </c>
      <c r="K26" s="85"/>
      <c r="L26" s="4"/>
      <c r="M26" s="4"/>
      <c r="N26" s="4"/>
      <c r="O26" s="4"/>
    </row>
    <row r="27" s="138" customFormat="1" ht="17" customHeight="1" spans="1:15">
      <c r="A27" s="85">
        <v>25</v>
      </c>
      <c r="B27" s="86" t="s">
        <v>275</v>
      </c>
      <c r="C27" s="85" t="s">
        <v>276</v>
      </c>
      <c r="D27" s="87">
        <v>8</v>
      </c>
      <c r="E27" s="88">
        <v>2372.08</v>
      </c>
      <c r="F27" s="87">
        <v>0</v>
      </c>
      <c r="G27" s="89">
        <f t="shared" si="0"/>
        <v>0</v>
      </c>
      <c r="H27" s="90">
        <f t="shared" si="1"/>
        <v>0.5</v>
      </c>
      <c r="I27" s="98">
        <f t="shared" si="2"/>
        <v>1180</v>
      </c>
      <c r="J27" s="101" t="s">
        <v>19</v>
      </c>
      <c r="K27" s="85"/>
      <c r="L27" s="4"/>
      <c r="M27" s="4"/>
      <c r="N27" s="4"/>
      <c r="O27" s="4"/>
    </row>
    <row r="28" s="138" customFormat="1" ht="17" customHeight="1" spans="1:15">
      <c r="A28" s="85">
        <v>26</v>
      </c>
      <c r="B28" s="86" t="s">
        <v>277</v>
      </c>
      <c r="C28" s="85" t="s">
        <v>278</v>
      </c>
      <c r="D28" s="87">
        <v>12</v>
      </c>
      <c r="E28" s="88">
        <v>3566.16</v>
      </c>
      <c r="F28" s="87">
        <v>0</v>
      </c>
      <c r="G28" s="89">
        <f t="shared" si="0"/>
        <v>0</v>
      </c>
      <c r="H28" s="90">
        <f t="shared" si="1"/>
        <v>0.5</v>
      </c>
      <c r="I28" s="98">
        <f t="shared" si="2"/>
        <v>1780</v>
      </c>
      <c r="J28" s="101" t="s">
        <v>19</v>
      </c>
      <c r="K28" s="85"/>
      <c r="L28" s="4"/>
      <c r="M28" s="4"/>
      <c r="N28" s="4"/>
      <c r="O28" s="4"/>
    </row>
    <row r="29" s="138" customFormat="1" ht="17" customHeight="1" spans="1:15">
      <c r="A29" s="85">
        <v>27</v>
      </c>
      <c r="B29" s="86" t="s">
        <v>279</v>
      </c>
      <c r="C29" s="85" t="s">
        <v>280</v>
      </c>
      <c r="D29" s="87">
        <v>24</v>
      </c>
      <c r="E29" s="88">
        <v>6009.31</v>
      </c>
      <c r="F29" s="87">
        <v>0</v>
      </c>
      <c r="G29" s="89">
        <f t="shared" si="0"/>
        <v>0</v>
      </c>
      <c r="H29" s="90">
        <f t="shared" si="1"/>
        <v>0.5</v>
      </c>
      <c r="I29" s="98">
        <f t="shared" si="2"/>
        <v>3000</v>
      </c>
      <c r="J29" s="101" t="s">
        <v>19</v>
      </c>
      <c r="K29" s="85"/>
      <c r="L29" s="4"/>
      <c r="M29" s="4"/>
      <c r="N29" s="4"/>
      <c r="O29" s="4"/>
    </row>
    <row r="30" s="138" customFormat="1" ht="17" customHeight="1" spans="1:15">
      <c r="A30" s="85">
        <v>28</v>
      </c>
      <c r="B30" s="86" t="s">
        <v>281</v>
      </c>
      <c r="C30" s="85" t="s">
        <v>282</v>
      </c>
      <c r="D30" s="87">
        <v>77</v>
      </c>
      <c r="E30" s="88">
        <v>20239.92</v>
      </c>
      <c r="F30" s="87">
        <v>0</v>
      </c>
      <c r="G30" s="89">
        <f t="shared" si="0"/>
        <v>0</v>
      </c>
      <c r="H30" s="90">
        <f t="shared" si="1"/>
        <v>0.5</v>
      </c>
      <c r="I30" s="98">
        <f t="shared" si="2"/>
        <v>10110</v>
      </c>
      <c r="J30" s="101" t="s">
        <v>19</v>
      </c>
      <c r="K30" s="85"/>
      <c r="L30" s="4"/>
      <c r="M30" s="4"/>
      <c r="N30" s="4"/>
      <c r="O30" s="4"/>
    </row>
    <row r="31" s="138" customFormat="1" ht="17" customHeight="1" spans="1:15">
      <c r="A31" s="85">
        <v>29</v>
      </c>
      <c r="B31" s="86" t="s">
        <v>283</v>
      </c>
      <c r="C31" s="85" t="s">
        <v>284</v>
      </c>
      <c r="D31" s="87">
        <v>92</v>
      </c>
      <c r="E31" s="88">
        <v>22440.21</v>
      </c>
      <c r="F31" s="87">
        <v>0</v>
      </c>
      <c r="G31" s="89">
        <f t="shared" si="0"/>
        <v>0</v>
      </c>
      <c r="H31" s="90">
        <f t="shared" si="1"/>
        <v>0.5</v>
      </c>
      <c r="I31" s="98">
        <f t="shared" si="2"/>
        <v>11220</v>
      </c>
      <c r="J31" s="101" t="s">
        <v>19</v>
      </c>
      <c r="K31" s="85"/>
      <c r="L31" s="4"/>
      <c r="M31" s="4"/>
      <c r="N31" s="4"/>
      <c r="O31" s="4"/>
    </row>
    <row r="32" s="138" customFormat="1" ht="17" customHeight="1" spans="1:15">
      <c r="A32" s="85">
        <v>30</v>
      </c>
      <c r="B32" s="86" t="s">
        <v>285</v>
      </c>
      <c r="C32" s="85" t="s">
        <v>286</v>
      </c>
      <c r="D32" s="87">
        <v>28</v>
      </c>
      <c r="E32" s="88">
        <v>8815.86</v>
      </c>
      <c r="F32" s="87">
        <v>0</v>
      </c>
      <c r="G32" s="89">
        <f t="shared" si="0"/>
        <v>0</v>
      </c>
      <c r="H32" s="90">
        <f t="shared" si="1"/>
        <v>0.5</v>
      </c>
      <c r="I32" s="98">
        <f t="shared" si="2"/>
        <v>4400</v>
      </c>
      <c r="J32" s="101" t="s">
        <v>19</v>
      </c>
      <c r="K32" s="85"/>
      <c r="L32" s="4"/>
      <c r="M32" s="4"/>
      <c r="N32" s="4"/>
      <c r="O32" s="4"/>
    </row>
    <row r="33" s="138" customFormat="1" ht="17" customHeight="1" spans="1:15">
      <c r="A33" s="85">
        <v>31</v>
      </c>
      <c r="B33" s="86" t="s">
        <v>287</v>
      </c>
      <c r="C33" s="85" t="s">
        <v>288</v>
      </c>
      <c r="D33" s="87">
        <v>76</v>
      </c>
      <c r="E33" s="88">
        <v>20878.72</v>
      </c>
      <c r="F33" s="87">
        <v>0</v>
      </c>
      <c r="G33" s="89">
        <f t="shared" si="0"/>
        <v>0</v>
      </c>
      <c r="H33" s="90">
        <f t="shared" si="1"/>
        <v>0.5</v>
      </c>
      <c r="I33" s="98">
        <f t="shared" si="2"/>
        <v>10430</v>
      </c>
      <c r="J33" s="101" t="s">
        <v>19</v>
      </c>
      <c r="K33" s="85"/>
      <c r="L33" s="4"/>
      <c r="M33" s="4"/>
      <c r="N33" s="4"/>
      <c r="O33" s="4"/>
    </row>
    <row r="34" s="138" customFormat="1" ht="17" customHeight="1" spans="1:15">
      <c r="A34" s="85">
        <v>32</v>
      </c>
      <c r="B34" s="86" t="s">
        <v>289</v>
      </c>
      <c r="C34" s="85" t="s">
        <v>290</v>
      </c>
      <c r="D34" s="87">
        <v>14</v>
      </c>
      <c r="E34" s="88">
        <v>4225.5</v>
      </c>
      <c r="F34" s="87">
        <v>0</v>
      </c>
      <c r="G34" s="89">
        <f t="shared" si="0"/>
        <v>0</v>
      </c>
      <c r="H34" s="90">
        <f t="shared" si="1"/>
        <v>0.5</v>
      </c>
      <c r="I34" s="98">
        <f t="shared" si="2"/>
        <v>2110</v>
      </c>
      <c r="J34" s="101" t="s">
        <v>19</v>
      </c>
      <c r="K34" s="85"/>
      <c r="L34" s="4"/>
      <c r="M34" s="4"/>
      <c r="N34" s="4"/>
      <c r="O34" s="4"/>
    </row>
    <row r="35" s="138" customFormat="1" ht="17" customHeight="1" spans="1:15">
      <c r="A35" s="85">
        <v>33</v>
      </c>
      <c r="B35" s="86" t="s">
        <v>291</v>
      </c>
      <c r="C35" s="85" t="s">
        <v>292</v>
      </c>
      <c r="D35" s="87">
        <v>3</v>
      </c>
      <c r="E35" s="88">
        <v>522.28</v>
      </c>
      <c r="F35" s="87">
        <v>0</v>
      </c>
      <c r="G35" s="89">
        <f t="shared" si="0"/>
        <v>0</v>
      </c>
      <c r="H35" s="90">
        <f t="shared" si="1"/>
        <v>0.5</v>
      </c>
      <c r="I35" s="98">
        <f t="shared" si="2"/>
        <v>260</v>
      </c>
      <c r="J35" s="101" t="s">
        <v>19</v>
      </c>
      <c r="K35" s="85"/>
      <c r="L35" s="4"/>
      <c r="M35" s="4"/>
      <c r="N35" s="4"/>
      <c r="O35" s="4"/>
    </row>
    <row r="36" s="138" customFormat="1" ht="17" customHeight="1" spans="1:15">
      <c r="A36" s="85">
        <v>34</v>
      </c>
      <c r="B36" s="86" t="s">
        <v>293</v>
      </c>
      <c r="C36" s="85" t="s">
        <v>294</v>
      </c>
      <c r="D36" s="87">
        <v>11</v>
      </c>
      <c r="E36" s="88">
        <v>3012.24</v>
      </c>
      <c r="F36" s="87">
        <v>0</v>
      </c>
      <c r="G36" s="89">
        <f t="shared" si="0"/>
        <v>0</v>
      </c>
      <c r="H36" s="90">
        <f t="shared" si="1"/>
        <v>0.5</v>
      </c>
      <c r="I36" s="98">
        <f t="shared" ref="I36:I79" si="3">ROUNDDOWN(H36*E36,-1)</f>
        <v>1500</v>
      </c>
      <c r="J36" s="101" t="s">
        <v>19</v>
      </c>
      <c r="K36" s="85"/>
      <c r="L36" s="4"/>
      <c r="M36" s="4"/>
      <c r="N36" s="4"/>
      <c r="O36" s="4"/>
    </row>
    <row r="37" s="138" customFormat="1" ht="17" customHeight="1" spans="1:15">
      <c r="A37" s="85">
        <v>35</v>
      </c>
      <c r="B37" s="86" t="s">
        <v>295</v>
      </c>
      <c r="C37" s="85" t="s">
        <v>296</v>
      </c>
      <c r="D37" s="87">
        <v>17</v>
      </c>
      <c r="E37" s="88">
        <v>4463.31</v>
      </c>
      <c r="F37" s="87">
        <v>0</v>
      </c>
      <c r="G37" s="89">
        <f t="shared" si="0"/>
        <v>0</v>
      </c>
      <c r="H37" s="90">
        <f t="shared" si="1"/>
        <v>0.5</v>
      </c>
      <c r="I37" s="98">
        <f t="shared" si="3"/>
        <v>2230</v>
      </c>
      <c r="J37" s="101" t="s">
        <v>19</v>
      </c>
      <c r="K37" s="85"/>
      <c r="L37" s="4"/>
      <c r="M37" s="4"/>
      <c r="N37" s="4"/>
      <c r="O37" s="4"/>
    </row>
    <row r="38" s="138" customFormat="1" ht="17" customHeight="1" spans="1:15">
      <c r="A38" s="85">
        <v>36</v>
      </c>
      <c r="B38" s="86" t="s">
        <v>297</v>
      </c>
      <c r="C38" s="85" t="s">
        <v>298</v>
      </c>
      <c r="D38" s="87">
        <v>189</v>
      </c>
      <c r="E38" s="88">
        <v>55391.12</v>
      </c>
      <c r="F38" s="87">
        <v>0</v>
      </c>
      <c r="G38" s="89">
        <f t="shared" si="0"/>
        <v>0</v>
      </c>
      <c r="H38" s="90">
        <f t="shared" si="1"/>
        <v>0.5</v>
      </c>
      <c r="I38" s="98">
        <f t="shared" si="3"/>
        <v>27690</v>
      </c>
      <c r="J38" s="101" t="s">
        <v>19</v>
      </c>
      <c r="K38" s="85"/>
      <c r="L38" s="4"/>
      <c r="M38" s="4"/>
      <c r="N38" s="4"/>
      <c r="O38" s="4"/>
    </row>
    <row r="39" s="138" customFormat="1" ht="17" customHeight="1" spans="1:15">
      <c r="A39" s="85">
        <v>37</v>
      </c>
      <c r="B39" s="86" t="s">
        <v>299</v>
      </c>
      <c r="C39" s="85" t="s">
        <v>300</v>
      </c>
      <c r="D39" s="87">
        <v>14</v>
      </c>
      <c r="E39" s="88">
        <v>2199.32</v>
      </c>
      <c r="F39" s="87">
        <v>0</v>
      </c>
      <c r="G39" s="89">
        <f t="shared" si="0"/>
        <v>0</v>
      </c>
      <c r="H39" s="90">
        <f t="shared" si="1"/>
        <v>0.5</v>
      </c>
      <c r="I39" s="98">
        <f t="shared" si="3"/>
        <v>1090</v>
      </c>
      <c r="J39" s="101" t="s">
        <v>19</v>
      </c>
      <c r="K39" s="85"/>
      <c r="L39" s="4"/>
      <c r="M39" s="4"/>
      <c r="N39" s="4"/>
      <c r="O39" s="4"/>
    </row>
    <row r="40" s="138" customFormat="1" ht="17" customHeight="1" spans="1:15">
      <c r="A40" s="85">
        <v>38</v>
      </c>
      <c r="B40" s="86" t="s">
        <v>301</v>
      </c>
      <c r="C40" s="85" t="s">
        <v>302</v>
      </c>
      <c r="D40" s="87">
        <v>30</v>
      </c>
      <c r="E40" s="88">
        <v>8391.84</v>
      </c>
      <c r="F40" s="87">
        <v>0</v>
      </c>
      <c r="G40" s="89">
        <f t="shared" si="0"/>
        <v>0</v>
      </c>
      <c r="H40" s="90">
        <f t="shared" si="1"/>
        <v>0.5</v>
      </c>
      <c r="I40" s="98">
        <f t="shared" si="3"/>
        <v>4190</v>
      </c>
      <c r="J40" s="101" t="s">
        <v>19</v>
      </c>
      <c r="K40" s="85"/>
      <c r="L40" s="4"/>
      <c r="M40" s="4"/>
      <c r="N40" s="4"/>
      <c r="O40" s="4"/>
    </row>
    <row r="41" s="138" customFormat="1" ht="17" customHeight="1" spans="1:15">
      <c r="A41" s="85">
        <v>39</v>
      </c>
      <c r="B41" s="86" t="s">
        <v>303</v>
      </c>
      <c r="C41" s="85" t="s">
        <v>304</v>
      </c>
      <c r="D41" s="87">
        <v>241</v>
      </c>
      <c r="E41" s="88">
        <v>72083.38</v>
      </c>
      <c r="F41" s="87">
        <v>0</v>
      </c>
      <c r="G41" s="89">
        <f t="shared" si="0"/>
        <v>0</v>
      </c>
      <c r="H41" s="90">
        <f t="shared" si="1"/>
        <v>0.5</v>
      </c>
      <c r="I41" s="98">
        <f t="shared" si="3"/>
        <v>36040</v>
      </c>
      <c r="J41" s="101" t="s">
        <v>19</v>
      </c>
      <c r="K41" s="85"/>
      <c r="L41" s="4"/>
      <c r="M41" s="4"/>
      <c r="N41" s="4"/>
      <c r="O41" s="4"/>
    </row>
    <row r="42" s="138" customFormat="1" ht="17" customHeight="1" spans="1:15">
      <c r="A42" s="85">
        <v>40</v>
      </c>
      <c r="B42" s="86" t="s">
        <v>305</v>
      </c>
      <c r="C42" s="85" t="s">
        <v>306</v>
      </c>
      <c r="D42" s="87">
        <v>25</v>
      </c>
      <c r="E42" s="88">
        <v>6446.67</v>
      </c>
      <c r="F42" s="87">
        <v>0</v>
      </c>
      <c r="G42" s="89">
        <f t="shared" si="0"/>
        <v>0</v>
      </c>
      <c r="H42" s="90">
        <f t="shared" si="1"/>
        <v>0.5</v>
      </c>
      <c r="I42" s="98">
        <f t="shared" si="3"/>
        <v>3220</v>
      </c>
      <c r="J42" s="101" t="s">
        <v>19</v>
      </c>
      <c r="K42" s="85"/>
      <c r="L42" s="4"/>
      <c r="M42" s="4"/>
      <c r="N42" s="4"/>
      <c r="O42" s="4"/>
    </row>
    <row r="43" s="138" customFormat="1" ht="17" customHeight="1" spans="1:15">
      <c r="A43" s="85">
        <v>41</v>
      </c>
      <c r="B43" s="86" t="s">
        <v>307</v>
      </c>
      <c r="C43" s="85" t="s">
        <v>308</v>
      </c>
      <c r="D43" s="87">
        <v>8</v>
      </c>
      <c r="E43" s="88">
        <v>1789.56</v>
      </c>
      <c r="F43" s="87">
        <v>0</v>
      </c>
      <c r="G43" s="89">
        <f t="shared" si="0"/>
        <v>0</v>
      </c>
      <c r="H43" s="90">
        <f t="shared" si="1"/>
        <v>0.5</v>
      </c>
      <c r="I43" s="98">
        <f t="shared" si="3"/>
        <v>890</v>
      </c>
      <c r="J43" s="101" t="s">
        <v>19</v>
      </c>
      <c r="K43" s="85"/>
      <c r="L43" s="4"/>
      <c r="M43" s="4"/>
      <c r="N43" s="4"/>
      <c r="O43" s="4"/>
    </row>
    <row r="44" s="138" customFormat="1" ht="17" customHeight="1" spans="1:15">
      <c r="A44" s="85">
        <v>42</v>
      </c>
      <c r="B44" s="86" t="s">
        <v>309</v>
      </c>
      <c r="C44" s="85" t="s">
        <v>310</v>
      </c>
      <c r="D44" s="87">
        <v>10</v>
      </c>
      <c r="E44" s="88">
        <v>4280</v>
      </c>
      <c r="F44" s="87">
        <v>0</v>
      </c>
      <c r="G44" s="89">
        <f t="shared" si="0"/>
        <v>0</v>
      </c>
      <c r="H44" s="90">
        <f t="shared" si="1"/>
        <v>0.5</v>
      </c>
      <c r="I44" s="98">
        <f t="shared" si="3"/>
        <v>2140</v>
      </c>
      <c r="J44" s="101" t="s">
        <v>19</v>
      </c>
      <c r="K44" s="85"/>
      <c r="L44" s="4"/>
      <c r="M44" s="4"/>
      <c r="N44" s="4"/>
      <c r="O44" s="4"/>
    </row>
    <row r="45" s="138" customFormat="1" ht="17" customHeight="1" spans="1:15">
      <c r="A45" s="85">
        <v>43</v>
      </c>
      <c r="B45" s="86" t="s">
        <v>311</v>
      </c>
      <c r="C45" s="85" t="s">
        <v>312</v>
      </c>
      <c r="D45" s="87">
        <v>14</v>
      </c>
      <c r="E45" s="88">
        <v>5187.46</v>
      </c>
      <c r="F45" s="87">
        <v>0</v>
      </c>
      <c r="G45" s="89">
        <f t="shared" si="0"/>
        <v>0</v>
      </c>
      <c r="H45" s="90">
        <f t="shared" si="1"/>
        <v>0.5</v>
      </c>
      <c r="I45" s="98">
        <f t="shared" si="3"/>
        <v>2590</v>
      </c>
      <c r="J45" s="101" t="s">
        <v>19</v>
      </c>
      <c r="K45" s="85"/>
      <c r="L45" s="4"/>
      <c r="M45" s="4"/>
      <c r="N45" s="4"/>
      <c r="O45" s="4"/>
    </row>
    <row r="46" s="138" customFormat="1" ht="17" customHeight="1" spans="1:15">
      <c r="A46" s="85">
        <v>44</v>
      </c>
      <c r="B46" s="86" t="s">
        <v>313</v>
      </c>
      <c r="C46" s="85" t="s">
        <v>314</v>
      </c>
      <c r="D46" s="87">
        <v>122</v>
      </c>
      <c r="E46" s="88">
        <v>32861.98</v>
      </c>
      <c r="F46" s="87">
        <v>0</v>
      </c>
      <c r="G46" s="89">
        <f t="shared" si="0"/>
        <v>0</v>
      </c>
      <c r="H46" s="90">
        <f t="shared" si="1"/>
        <v>0.5</v>
      </c>
      <c r="I46" s="98">
        <f t="shared" si="3"/>
        <v>16430</v>
      </c>
      <c r="J46" s="101" t="s">
        <v>19</v>
      </c>
      <c r="K46" s="85"/>
      <c r="L46" s="4"/>
      <c r="M46" s="4"/>
      <c r="N46" s="4"/>
      <c r="O46" s="4"/>
    </row>
    <row r="47" s="138" customFormat="1" ht="17" customHeight="1" spans="1:15">
      <c r="A47" s="85">
        <v>45</v>
      </c>
      <c r="B47" s="86" t="s">
        <v>315</v>
      </c>
      <c r="C47" s="85" t="s">
        <v>316</v>
      </c>
      <c r="D47" s="87">
        <v>80</v>
      </c>
      <c r="E47" s="88">
        <v>65491.58</v>
      </c>
      <c r="F47" s="87">
        <v>1</v>
      </c>
      <c r="G47" s="89">
        <f t="shared" si="0"/>
        <v>0.0123456790123457</v>
      </c>
      <c r="H47" s="90">
        <f t="shared" si="1"/>
        <v>0.308890417765547</v>
      </c>
      <c r="I47" s="98">
        <f t="shared" si="3"/>
        <v>20220</v>
      </c>
      <c r="J47" s="101" t="s">
        <v>19</v>
      </c>
      <c r="K47" s="85"/>
      <c r="L47" s="4"/>
      <c r="M47" s="4"/>
      <c r="N47" s="4"/>
      <c r="O47" s="4"/>
    </row>
    <row r="48" s="138" customFormat="1" ht="17" customHeight="1" spans="1:15">
      <c r="A48" s="85">
        <v>46</v>
      </c>
      <c r="B48" s="86" t="s">
        <v>317</v>
      </c>
      <c r="C48" s="85" t="s">
        <v>318</v>
      </c>
      <c r="D48" s="87">
        <v>15</v>
      </c>
      <c r="E48" s="88">
        <v>3188.62</v>
      </c>
      <c r="F48" s="87">
        <v>0</v>
      </c>
      <c r="G48" s="89">
        <f t="shared" si="0"/>
        <v>0</v>
      </c>
      <c r="H48" s="90">
        <f t="shared" si="1"/>
        <v>0.5</v>
      </c>
      <c r="I48" s="98">
        <f t="shared" si="3"/>
        <v>1590</v>
      </c>
      <c r="J48" s="101" t="s">
        <v>19</v>
      </c>
      <c r="K48" s="85"/>
      <c r="L48" s="4"/>
      <c r="M48" s="4"/>
      <c r="N48" s="4"/>
      <c r="O48" s="4"/>
    </row>
    <row r="49" s="138" customFormat="1" ht="17" customHeight="1" spans="1:15">
      <c r="A49" s="85">
        <v>47</v>
      </c>
      <c r="B49" s="86" t="s">
        <v>319</v>
      </c>
      <c r="C49" s="85" t="s">
        <v>320</v>
      </c>
      <c r="D49" s="87">
        <v>80</v>
      </c>
      <c r="E49" s="88">
        <v>18709.23</v>
      </c>
      <c r="F49" s="87">
        <v>0</v>
      </c>
      <c r="G49" s="89">
        <f t="shared" si="0"/>
        <v>0</v>
      </c>
      <c r="H49" s="90">
        <f t="shared" si="1"/>
        <v>0.5</v>
      </c>
      <c r="I49" s="98">
        <f t="shared" si="3"/>
        <v>9350</v>
      </c>
      <c r="J49" s="101" t="s">
        <v>19</v>
      </c>
      <c r="K49" s="85"/>
      <c r="L49" s="4"/>
      <c r="M49" s="4"/>
      <c r="N49" s="4"/>
      <c r="O49" s="4"/>
    </row>
    <row r="50" s="138" customFormat="1" ht="17" customHeight="1" spans="1:15">
      <c r="A50" s="85">
        <v>48</v>
      </c>
      <c r="B50" s="86" t="s">
        <v>321</v>
      </c>
      <c r="C50" s="85" t="s">
        <v>322</v>
      </c>
      <c r="D50" s="87">
        <v>10</v>
      </c>
      <c r="E50" s="88">
        <v>2840.28</v>
      </c>
      <c r="F50" s="87">
        <v>0</v>
      </c>
      <c r="G50" s="89">
        <f t="shared" si="0"/>
        <v>0</v>
      </c>
      <c r="H50" s="90">
        <f t="shared" si="1"/>
        <v>0.5</v>
      </c>
      <c r="I50" s="98">
        <f t="shared" si="3"/>
        <v>1420</v>
      </c>
      <c r="J50" s="101" t="s">
        <v>19</v>
      </c>
      <c r="K50" s="85"/>
      <c r="L50" s="4"/>
      <c r="M50" s="4"/>
      <c r="N50" s="4"/>
      <c r="O50" s="4"/>
    </row>
    <row r="51" s="138" customFormat="1" ht="17" customHeight="1" spans="1:15">
      <c r="A51" s="85">
        <v>49</v>
      </c>
      <c r="B51" s="86" t="s">
        <v>323</v>
      </c>
      <c r="C51" s="85" t="s">
        <v>324</v>
      </c>
      <c r="D51" s="87">
        <v>8</v>
      </c>
      <c r="E51" s="88">
        <v>2490.38</v>
      </c>
      <c r="F51" s="87">
        <v>0</v>
      </c>
      <c r="G51" s="89">
        <f t="shared" si="0"/>
        <v>0</v>
      </c>
      <c r="H51" s="90">
        <f t="shared" si="1"/>
        <v>0.5</v>
      </c>
      <c r="I51" s="98">
        <f t="shared" si="3"/>
        <v>1240</v>
      </c>
      <c r="J51" s="101" t="s">
        <v>19</v>
      </c>
      <c r="K51" s="85"/>
      <c r="L51" s="4"/>
      <c r="M51" s="4"/>
      <c r="N51" s="4"/>
      <c r="O51" s="4"/>
    </row>
    <row r="52" s="138" customFormat="1" ht="17" customHeight="1" spans="1:15">
      <c r="A52" s="85">
        <v>50</v>
      </c>
      <c r="B52" s="86" t="s">
        <v>325</v>
      </c>
      <c r="C52" s="85" t="s">
        <v>326</v>
      </c>
      <c r="D52" s="87">
        <v>30</v>
      </c>
      <c r="E52" s="88">
        <v>7464.69</v>
      </c>
      <c r="F52" s="87">
        <v>0</v>
      </c>
      <c r="G52" s="89">
        <f t="shared" si="0"/>
        <v>0</v>
      </c>
      <c r="H52" s="90">
        <f t="shared" si="1"/>
        <v>0.5</v>
      </c>
      <c r="I52" s="98">
        <f t="shared" si="3"/>
        <v>3730</v>
      </c>
      <c r="J52" s="101" t="s">
        <v>19</v>
      </c>
      <c r="K52" s="85"/>
      <c r="L52" s="4"/>
      <c r="M52" s="4"/>
      <c r="N52" s="4"/>
      <c r="O52" s="4"/>
    </row>
    <row r="53" s="138" customFormat="1" ht="17" customHeight="1" spans="1:15">
      <c r="A53" s="85">
        <v>51</v>
      </c>
      <c r="B53" s="86" t="s">
        <v>327</v>
      </c>
      <c r="C53" s="85" t="s">
        <v>328</v>
      </c>
      <c r="D53" s="87">
        <v>18</v>
      </c>
      <c r="E53" s="88">
        <v>4927.08</v>
      </c>
      <c r="F53" s="87">
        <v>0</v>
      </c>
      <c r="G53" s="89">
        <f t="shared" si="0"/>
        <v>0</v>
      </c>
      <c r="H53" s="90">
        <f t="shared" si="1"/>
        <v>0.5</v>
      </c>
      <c r="I53" s="98">
        <f t="shared" si="3"/>
        <v>2460</v>
      </c>
      <c r="J53" s="101" t="s">
        <v>19</v>
      </c>
      <c r="K53" s="85"/>
      <c r="L53" s="4"/>
      <c r="M53" s="4"/>
      <c r="N53" s="4"/>
      <c r="O53" s="4"/>
    </row>
    <row r="54" s="138" customFormat="1" ht="17" customHeight="1" spans="1:15">
      <c r="A54" s="85">
        <v>52</v>
      </c>
      <c r="B54" s="86" t="s">
        <v>329</v>
      </c>
      <c r="C54" s="85" t="s">
        <v>330</v>
      </c>
      <c r="D54" s="87">
        <v>27</v>
      </c>
      <c r="E54" s="88">
        <v>6413.03</v>
      </c>
      <c r="F54" s="87">
        <v>0</v>
      </c>
      <c r="G54" s="89">
        <f t="shared" si="0"/>
        <v>0</v>
      </c>
      <c r="H54" s="90">
        <f t="shared" si="1"/>
        <v>0.5</v>
      </c>
      <c r="I54" s="98">
        <f t="shared" si="3"/>
        <v>3200</v>
      </c>
      <c r="J54" s="101" t="s">
        <v>19</v>
      </c>
      <c r="K54" s="85"/>
      <c r="L54" s="4"/>
      <c r="M54" s="4"/>
      <c r="N54" s="4"/>
      <c r="O54" s="4"/>
    </row>
    <row r="55" s="138" customFormat="1" ht="17" customHeight="1" spans="1:15">
      <c r="A55" s="85">
        <v>53</v>
      </c>
      <c r="B55" s="86" t="s">
        <v>331</v>
      </c>
      <c r="C55" s="85" t="s">
        <v>332</v>
      </c>
      <c r="D55" s="87">
        <v>58</v>
      </c>
      <c r="E55" s="88">
        <v>12937.2</v>
      </c>
      <c r="F55" s="87">
        <v>0</v>
      </c>
      <c r="G55" s="89">
        <f t="shared" si="0"/>
        <v>0</v>
      </c>
      <c r="H55" s="90">
        <f t="shared" si="1"/>
        <v>0.5</v>
      </c>
      <c r="I55" s="98">
        <f t="shared" si="3"/>
        <v>6460</v>
      </c>
      <c r="J55" s="101" t="s">
        <v>19</v>
      </c>
      <c r="K55" s="85"/>
      <c r="L55" s="4"/>
      <c r="M55" s="4"/>
      <c r="N55" s="4"/>
      <c r="O55" s="4"/>
    </row>
    <row r="56" s="138" customFormat="1" ht="17" customHeight="1" spans="1:15">
      <c r="A56" s="85">
        <v>54</v>
      </c>
      <c r="B56" s="86" t="s">
        <v>333</v>
      </c>
      <c r="C56" s="85" t="s">
        <v>334</v>
      </c>
      <c r="D56" s="87">
        <v>41</v>
      </c>
      <c r="E56" s="88">
        <v>18981</v>
      </c>
      <c r="F56" s="87">
        <v>0</v>
      </c>
      <c r="G56" s="89">
        <f t="shared" si="0"/>
        <v>0</v>
      </c>
      <c r="H56" s="90">
        <f t="shared" si="1"/>
        <v>0.5</v>
      </c>
      <c r="I56" s="98">
        <f t="shared" si="3"/>
        <v>9490</v>
      </c>
      <c r="J56" s="101" t="s">
        <v>19</v>
      </c>
      <c r="K56" s="85"/>
      <c r="L56" s="4"/>
      <c r="M56" s="4"/>
      <c r="N56" s="4"/>
      <c r="O56" s="4"/>
    </row>
    <row r="57" s="138" customFormat="1" ht="17" customHeight="1" spans="1:15">
      <c r="A57" s="85">
        <v>55</v>
      </c>
      <c r="B57" s="86" t="s">
        <v>335</v>
      </c>
      <c r="C57" s="85" t="s">
        <v>336</v>
      </c>
      <c r="D57" s="87">
        <v>81</v>
      </c>
      <c r="E57" s="88">
        <v>20217.04</v>
      </c>
      <c r="F57" s="87">
        <v>0</v>
      </c>
      <c r="G57" s="89">
        <f t="shared" si="0"/>
        <v>0</v>
      </c>
      <c r="H57" s="90">
        <f t="shared" si="1"/>
        <v>0.5</v>
      </c>
      <c r="I57" s="98">
        <f t="shared" si="3"/>
        <v>10100</v>
      </c>
      <c r="J57" s="101" t="s">
        <v>19</v>
      </c>
      <c r="K57" s="85"/>
      <c r="L57" s="4"/>
      <c r="M57" s="4"/>
      <c r="N57" s="4"/>
      <c r="O57" s="4"/>
    </row>
    <row r="58" s="138" customFormat="1" ht="17" customHeight="1" spans="1:15">
      <c r="A58" s="85">
        <v>56</v>
      </c>
      <c r="B58" s="86" t="s">
        <v>337</v>
      </c>
      <c r="C58" s="85" t="s">
        <v>338</v>
      </c>
      <c r="D58" s="87">
        <v>9</v>
      </c>
      <c r="E58" s="88">
        <v>3081.94</v>
      </c>
      <c r="F58" s="87">
        <v>0</v>
      </c>
      <c r="G58" s="89">
        <f t="shared" si="0"/>
        <v>0</v>
      </c>
      <c r="H58" s="90">
        <f t="shared" si="1"/>
        <v>0.5</v>
      </c>
      <c r="I58" s="98">
        <f t="shared" si="3"/>
        <v>1540</v>
      </c>
      <c r="J58" s="101" t="s">
        <v>19</v>
      </c>
      <c r="K58" s="85"/>
      <c r="L58" s="4"/>
      <c r="M58" s="4"/>
      <c r="N58" s="4"/>
      <c r="O58" s="4"/>
    </row>
    <row r="59" s="138" customFormat="1" ht="17" customHeight="1" spans="1:15">
      <c r="A59" s="85">
        <v>57</v>
      </c>
      <c r="B59" s="86" t="s">
        <v>339</v>
      </c>
      <c r="C59" s="85" t="s">
        <v>340</v>
      </c>
      <c r="D59" s="87">
        <v>8</v>
      </c>
      <c r="E59" s="88">
        <v>2366.04</v>
      </c>
      <c r="F59" s="87">
        <v>0</v>
      </c>
      <c r="G59" s="89">
        <f t="shared" si="0"/>
        <v>0</v>
      </c>
      <c r="H59" s="90">
        <f t="shared" si="1"/>
        <v>0.5</v>
      </c>
      <c r="I59" s="98">
        <f t="shared" si="3"/>
        <v>1180</v>
      </c>
      <c r="J59" s="101" t="s">
        <v>19</v>
      </c>
      <c r="K59" s="85"/>
      <c r="L59" s="4"/>
      <c r="M59" s="4"/>
      <c r="N59" s="4"/>
      <c r="O59" s="4"/>
    </row>
    <row r="60" s="138" customFormat="1" ht="17" customHeight="1" spans="1:15">
      <c r="A60" s="85">
        <v>58</v>
      </c>
      <c r="B60" s="86" t="s">
        <v>341</v>
      </c>
      <c r="C60" s="85" t="s">
        <v>342</v>
      </c>
      <c r="D60" s="87">
        <v>305</v>
      </c>
      <c r="E60" s="88">
        <v>83352.71</v>
      </c>
      <c r="F60" s="87">
        <v>0</v>
      </c>
      <c r="G60" s="89">
        <f t="shared" si="0"/>
        <v>0</v>
      </c>
      <c r="H60" s="90">
        <f t="shared" si="1"/>
        <v>0.5</v>
      </c>
      <c r="I60" s="98">
        <f t="shared" si="3"/>
        <v>41670</v>
      </c>
      <c r="J60" s="101" t="s">
        <v>19</v>
      </c>
      <c r="K60" s="85"/>
      <c r="L60" s="4"/>
      <c r="M60" s="4"/>
      <c r="N60" s="4"/>
      <c r="O60" s="4"/>
    </row>
    <row r="61" s="138" customFormat="1" ht="17" customHeight="1" spans="1:15">
      <c r="A61" s="85">
        <v>59</v>
      </c>
      <c r="B61" s="86" t="s">
        <v>343</v>
      </c>
      <c r="C61" s="85" t="s">
        <v>344</v>
      </c>
      <c r="D61" s="87">
        <v>7</v>
      </c>
      <c r="E61" s="88">
        <v>1675.8</v>
      </c>
      <c r="F61" s="87">
        <v>0</v>
      </c>
      <c r="G61" s="89">
        <f t="shared" si="0"/>
        <v>0</v>
      </c>
      <c r="H61" s="90">
        <f t="shared" si="1"/>
        <v>0.5</v>
      </c>
      <c r="I61" s="98">
        <f t="shared" si="3"/>
        <v>830</v>
      </c>
      <c r="J61" s="101" t="s">
        <v>19</v>
      </c>
      <c r="K61" s="85"/>
      <c r="L61" s="4"/>
      <c r="M61" s="4"/>
      <c r="N61" s="4"/>
      <c r="O61" s="4"/>
    </row>
    <row r="62" s="138" customFormat="1" ht="17" customHeight="1" spans="1:15">
      <c r="A62" s="85">
        <v>60</v>
      </c>
      <c r="B62" s="86" t="s">
        <v>345</v>
      </c>
      <c r="C62" s="85" t="s">
        <v>346</v>
      </c>
      <c r="D62" s="87">
        <v>3</v>
      </c>
      <c r="E62" s="88">
        <v>616.64</v>
      </c>
      <c r="F62" s="87">
        <v>0</v>
      </c>
      <c r="G62" s="89">
        <f t="shared" si="0"/>
        <v>0</v>
      </c>
      <c r="H62" s="90">
        <f t="shared" si="1"/>
        <v>0.5</v>
      </c>
      <c r="I62" s="98">
        <f t="shared" si="3"/>
        <v>300</v>
      </c>
      <c r="J62" s="101" t="s">
        <v>19</v>
      </c>
      <c r="K62" s="85"/>
      <c r="L62" s="4"/>
      <c r="M62" s="4"/>
      <c r="N62" s="4"/>
      <c r="O62" s="4"/>
    </row>
    <row r="63" s="138" customFormat="1" ht="17" customHeight="1" spans="1:15">
      <c r="A63" s="85">
        <v>61</v>
      </c>
      <c r="B63" s="86" t="s">
        <v>347</v>
      </c>
      <c r="C63" s="85" t="s">
        <v>348</v>
      </c>
      <c r="D63" s="87">
        <v>15</v>
      </c>
      <c r="E63" s="88">
        <v>4057.92</v>
      </c>
      <c r="F63" s="87">
        <v>0</v>
      </c>
      <c r="G63" s="89">
        <f t="shared" si="0"/>
        <v>0</v>
      </c>
      <c r="H63" s="90">
        <f t="shared" si="1"/>
        <v>0.5</v>
      </c>
      <c r="I63" s="98">
        <f t="shared" si="3"/>
        <v>2020</v>
      </c>
      <c r="J63" s="101" t="s">
        <v>19</v>
      </c>
      <c r="K63" s="85"/>
      <c r="L63" s="4"/>
      <c r="M63" s="4"/>
      <c r="N63" s="4"/>
      <c r="O63" s="4"/>
    </row>
    <row r="64" s="138" customFormat="1" ht="17" customHeight="1" spans="1:15">
      <c r="A64" s="85">
        <v>62</v>
      </c>
      <c r="B64" s="86" t="s">
        <v>349</v>
      </c>
      <c r="C64" s="85" t="s">
        <v>350</v>
      </c>
      <c r="D64" s="87">
        <v>19</v>
      </c>
      <c r="E64" s="88">
        <v>1743.48</v>
      </c>
      <c r="F64" s="87">
        <v>0</v>
      </c>
      <c r="G64" s="89">
        <f t="shared" si="0"/>
        <v>0</v>
      </c>
      <c r="H64" s="90">
        <f t="shared" si="1"/>
        <v>0.5</v>
      </c>
      <c r="I64" s="98">
        <f t="shared" si="3"/>
        <v>870</v>
      </c>
      <c r="J64" s="101" t="s">
        <v>19</v>
      </c>
      <c r="K64" s="85"/>
      <c r="L64" s="4"/>
      <c r="M64" s="4"/>
      <c r="N64" s="4"/>
      <c r="O64" s="4"/>
    </row>
    <row r="65" s="138" customFormat="1" ht="17" customHeight="1" spans="1:15">
      <c r="A65" s="85">
        <v>63</v>
      </c>
      <c r="B65" s="86" t="s">
        <v>351</v>
      </c>
      <c r="C65" s="85" t="s">
        <v>352</v>
      </c>
      <c r="D65" s="87">
        <v>13</v>
      </c>
      <c r="E65" s="88">
        <v>1705.1</v>
      </c>
      <c r="F65" s="87">
        <v>0</v>
      </c>
      <c r="G65" s="89">
        <f t="shared" si="0"/>
        <v>0</v>
      </c>
      <c r="H65" s="90">
        <f t="shared" si="1"/>
        <v>0.5</v>
      </c>
      <c r="I65" s="98">
        <f t="shared" si="3"/>
        <v>850</v>
      </c>
      <c r="J65" s="101" t="s">
        <v>19</v>
      </c>
      <c r="K65" s="85"/>
      <c r="L65" s="4"/>
      <c r="M65" s="4"/>
      <c r="N65" s="4"/>
      <c r="O65" s="4"/>
    </row>
    <row r="66" s="138" customFormat="1" ht="17" customHeight="1" spans="1:15">
      <c r="A66" s="85">
        <v>64</v>
      </c>
      <c r="B66" s="86" t="s">
        <v>353</v>
      </c>
      <c r="C66" s="85" t="s">
        <v>354</v>
      </c>
      <c r="D66" s="87">
        <v>25</v>
      </c>
      <c r="E66" s="88">
        <v>6058.04</v>
      </c>
      <c r="F66" s="87">
        <v>0</v>
      </c>
      <c r="G66" s="89">
        <f t="shared" si="0"/>
        <v>0</v>
      </c>
      <c r="H66" s="90">
        <f t="shared" si="1"/>
        <v>0.5</v>
      </c>
      <c r="I66" s="98">
        <f t="shared" si="3"/>
        <v>3020</v>
      </c>
      <c r="J66" s="101" t="s">
        <v>19</v>
      </c>
      <c r="K66" s="85"/>
      <c r="L66" s="4"/>
      <c r="M66" s="4"/>
      <c r="N66" s="4"/>
      <c r="O66" s="4"/>
    </row>
    <row r="67" s="138" customFormat="1" ht="17" customHeight="1" spans="1:15">
      <c r="A67" s="85">
        <v>65</v>
      </c>
      <c r="B67" s="86" t="s">
        <v>355</v>
      </c>
      <c r="C67" s="85" t="s">
        <v>356</v>
      </c>
      <c r="D67" s="87">
        <v>30</v>
      </c>
      <c r="E67" s="88">
        <v>6843.55</v>
      </c>
      <c r="F67" s="87">
        <v>0</v>
      </c>
      <c r="G67" s="89">
        <f t="shared" ref="G67:G79" si="4">F67/(F67+D67)*100%</f>
        <v>0</v>
      </c>
      <c r="H67" s="90">
        <f t="shared" ref="H67:H79" si="5">(3.23%-G67)/3.23%*50%</f>
        <v>0.5</v>
      </c>
      <c r="I67" s="98">
        <f t="shared" si="3"/>
        <v>3420</v>
      </c>
      <c r="J67" s="101" t="s">
        <v>19</v>
      </c>
      <c r="K67" s="85"/>
      <c r="L67" s="4"/>
      <c r="M67" s="4"/>
      <c r="N67" s="4"/>
      <c r="O67" s="4"/>
    </row>
    <row r="68" s="138" customFormat="1" ht="17" customHeight="1" spans="1:15">
      <c r="A68" s="85">
        <v>66</v>
      </c>
      <c r="B68" s="86" t="s">
        <v>357</v>
      </c>
      <c r="C68" s="85" t="s">
        <v>358</v>
      </c>
      <c r="D68" s="87">
        <v>369</v>
      </c>
      <c r="E68" s="88">
        <v>96507.28</v>
      </c>
      <c r="F68" s="87">
        <v>0</v>
      </c>
      <c r="G68" s="89">
        <f t="shared" si="4"/>
        <v>0</v>
      </c>
      <c r="H68" s="90">
        <f t="shared" si="5"/>
        <v>0.5</v>
      </c>
      <c r="I68" s="98">
        <f t="shared" si="3"/>
        <v>48250</v>
      </c>
      <c r="J68" s="101" t="s">
        <v>19</v>
      </c>
      <c r="K68" s="85"/>
      <c r="L68" s="4"/>
      <c r="M68" s="4"/>
      <c r="N68" s="4"/>
      <c r="O68" s="4"/>
    </row>
    <row r="69" s="138" customFormat="1" ht="17" customHeight="1" spans="1:15">
      <c r="A69" s="85">
        <v>67</v>
      </c>
      <c r="B69" s="86" t="s">
        <v>359</v>
      </c>
      <c r="C69" s="85" t="s">
        <v>360</v>
      </c>
      <c r="D69" s="87">
        <v>95</v>
      </c>
      <c r="E69" s="88">
        <v>35006.9</v>
      </c>
      <c r="F69" s="87">
        <v>1</v>
      </c>
      <c r="G69" s="89">
        <f t="shared" si="4"/>
        <v>0.0104166666666667</v>
      </c>
      <c r="H69" s="90">
        <f t="shared" si="5"/>
        <v>0.33875128998968</v>
      </c>
      <c r="I69" s="98">
        <f t="shared" si="3"/>
        <v>11850</v>
      </c>
      <c r="J69" s="101" t="s">
        <v>19</v>
      </c>
      <c r="K69" s="85"/>
      <c r="L69" s="4"/>
      <c r="M69" s="4"/>
      <c r="N69" s="4"/>
      <c r="O69" s="4"/>
    </row>
    <row r="70" s="138" customFormat="1" ht="17" customHeight="1" spans="1:15">
      <c r="A70" s="85">
        <v>68</v>
      </c>
      <c r="B70" s="86" t="s">
        <v>361</v>
      </c>
      <c r="C70" s="85" t="s">
        <v>362</v>
      </c>
      <c r="D70" s="87">
        <v>18</v>
      </c>
      <c r="E70" s="88">
        <v>2290.84</v>
      </c>
      <c r="F70" s="87">
        <v>0</v>
      </c>
      <c r="G70" s="89">
        <f t="shared" si="4"/>
        <v>0</v>
      </c>
      <c r="H70" s="90">
        <f t="shared" si="5"/>
        <v>0.5</v>
      </c>
      <c r="I70" s="98">
        <f t="shared" si="3"/>
        <v>1140</v>
      </c>
      <c r="J70" s="101" t="s">
        <v>19</v>
      </c>
      <c r="K70" s="85"/>
      <c r="L70" s="4"/>
      <c r="M70" s="4"/>
      <c r="N70" s="4"/>
      <c r="O70" s="4"/>
    </row>
    <row r="71" s="138" customFormat="1" ht="17" customHeight="1" spans="1:15">
      <c r="A71" s="85">
        <v>69</v>
      </c>
      <c r="B71" s="86" t="s">
        <v>363</v>
      </c>
      <c r="C71" s="85" t="s">
        <v>364</v>
      </c>
      <c r="D71" s="87">
        <v>3</v>
      </c>
      <c r="E71" s="88">
        <v>313.92</v>
      </c>
      <c r="F71" s="87">
        <v>0</v>
      </c>
      <c r="G71" s="89">
        <f t="shared" si="4"/>
        <v>0</v>
      </c>
      <c r="H71" s="90">
        <f t="shared" si="5"/>
        <v>0.5</v>
      </c>
      <c r="I71" s="98">
        <f t="shared" si="3"/>
        <v>150</v>
      </c>
      <c r="J71" s="101" t="s">
        <v>19</v>
      </c>
      <c r="K71" s="85"/>
      <c r="L71" s="4"/>
      <c r="M71" s="4"/>
      <c r="N71" s="4"/>
      <c r="O71" s="4"/>
    </row>
    <row r="72" s="138" customFormat="1" ht="17" customHeight="1" spans="1:15">
      <c r="A72" s="85">
        <v>70</v>
      </c>
      <c r="B72" s="86" t="s">
        <v>365</v>
      </c>
      <c r="C72" s="85" t="s">
        <v>366</v>
      </c>
      <c r="D72" s="87">
        <v>39</v>
      </c>
      <c r="E72" s="88">
        <v>5322.96</v>
      </c>
      <c r="F72" s="87">
        <v>0</v>
      </c>
      <c r="G72" s="89">
        <f t="shared" si="4"/>
        <v>0</v>
      </c>
      <c r="H72" s="90">
        <f t="shared" si="5"/>
        <v>0.5</v>
      </c>
      <c r="I72" s="98">
        <f t="shared" si="3"/>
        <v>2660</v>
      </c>
      <c r="J72" s="101" t="s">
        <v>19</v>
      </c>
      <c r="K72" s="85"/>
      <c r="L72" s="4"/>
      <c r="M72" s="4"/>
      <c r="N72" s="4"/>
      <c r="O72" s="4"/>
    </row>
    <row r="73" s="138" customFormat="1" ht="17" customHeight="1" spans="1:15">
      <c r="A73" s="85">
        <v>71</v>
      </c>
      <c r="B73" s="86" t="s">
        <v>367</v>
      </c>
      <c r="C73" s="85" t="s">
        <v>368</v>
      </c>
      <c r="D73" s="87">
        <v>10</v>
      </c>
      <c r="E73" s="88">
        <v>2256.89</v>
      </c>
      <c r="F73" s="87">
        <v>0</v>
      </c>
      <c r="G73" s="89">
        <f t="shared" si="4"/>
        <v>0</v>
      </c>
      <c r="H73" s="90">
        <f t="shared" si="5"/>
        <v>0.5</v>
      </c>
      <c r="I73" s="98">
        <f t="shared" si="3"/>
        <v>1120</v>
      </c>
      <c r="J73" s="101" t="s">
        <v>19</v>
      </c>
      <c r="K73" s="85"/>
      <c r="L73" s="4"/>
      <c r="M73" s="4"/>
      <c r="N73" s="4"/>
      <c r="O73" s="4"/>
    </row>
    <row r="74" s="138" customFormat="1" ht="17" customHeight="1" spans="1:15">
      <c r="A74" s="85">
        <v>72</v>
      </c>
      <c r="B74" s="86" t="s">
        <v>369</v>
      </c>
      <c r="C74" s="85" t="s">
        <v>370</v>
      </c>
      <c r="D74" s="87">
        <v>8</v>
      </c>
      <c r="E74" s="88">
        <v>2380.28</v>
      </c>
      <c r="F74" s="87">
        <v>0</v>
      </c>
      <c r="G74" s="89">
        <f t="shared" si="4"/>
        <v>0</v>
      </c>
      <c r="H74" s="90">
        <f t="shared" si="5"/>
        <v>0.5</v>
      </c>
      <c r="I74" s="98">
        <f t="shared" si="3"/>
        <v>1190</v>
      </c>
      <c r="J74" s="101" t="s">
        <v>19</v>
      </c>
      <c r="K74" s="85"/>
      <c r="L74" s="4"/>
      <c r="M74" s="4"/>
      <c r="N74" s="4"/>
      <c r="O74" s="4"/>
    </row>
    <row r="75" s="138" customFormat="1" ht="17" customHeight="1" spans="1:15">
      <c r="A75" s="85">
        <v>73</v>
      </c>
      <c r="B75" s="86" t="s">
        <v>371</v>
      </c>
      <c r="C75" s="85" t="s">
        <v>372</v>
      </c>
      <c r="D75" s="87">
        <v>17</v>
      </c>
      <c r="E75" s="88">
        <v>4141.96</v>
      </c>
      <c r="F75" s="87">
        <v>0</v>
      </c>
      <c r="G75" s="89">
        <f t="shared" si="4"/>
        <v>0</v>
      </c>
      <c r="H75" s="90">
        <f t="shared" si="5"/>
        <v>0.5</v>
      </c>
      <c r="I75" s="98">
        <f t="shared" si="3"/>
        <v>2070</v>
      </c>
      <c r="J75" s="101" t="s">
        <v>19</v>
      </c>
      <c r="K75" s="85"/>
      <c r="L75" s="4"/>
      <c r="M75" s="4"/>
      <c r="N75" s="4"/>
      <c r="O75" s="4"/>
    </row>
    <row r="76" s="138" customFormat="1" ht="17" customHeight="1" spans="1:15">
      <c r="A76" s="85">
        <v>74</v>
      </c>
      <c r="B76" s="86" t="s">
        <v>373</v>
      </c>
      <c r="C76" s="85" t="s">
        <v>374</v>
      </c>
      <c r="D76" s="87">
        <v>16</v>
      </c>
      <c r="E76" s="88">
        <v>3827.64</v>
      </c>
      <c r="F76" s="87">
        <v>0</v>
      </c>
      <c r="G76" s="89">
        <f t="shared" si="4"/>
        <v>0</v>
      </c>
      <c r="H76" s="90">
        <f t="shared" si="5"/>
        <v>0.5</v>
      </c>
      <c r="I76" s="98">
        <f t="shared" si="3"/>
        <v>1910</v>
      </c>
      <c r="J76" s="101" t="s">
        <v>19</v>
      </c>
      <c r="K76" s="85"/>
      <c r="L76" s="4"/>
      <c r="M76" s="4"/>
      <c r="N76" s="4"/>
      <c r="O76" s="4"/>
    </row>
    <row r="77" s="138" customFormat="1" ht="17" customHeight="1" spans="1:15">
      <c r="A77" s="85">
        <v>75</v>
      </c>
      <c r="B77" s="86" t="s">
        <v>375</v>
      </c>
      <c r="C77" s="14" t="s">
        <v>376</v>
      </c>
      <c r="D77" s="87">
        <v>253</v>
      </c>
      <c r="E77" s="88">
        <v>151881.64</v>
      </c>
      <c r="F77" s="87">
        <v>0</v>
      </c>
      <c r="G77" s="89">
        <f t="shared" si="4"/>
        <v>0</v>
      </c>
      <c r="H77" s="90">
        <f t="shared" si="5"/>
        <v>0.5</v>
      </c>
      <c r="I77" s="98">
        <f t="shared" si="3"/>
        <v>75940</v>
      </c>
      <c r="J77" s="101" t="s">
        <v>19</v>
      </c>
      <c r="K77" s="85"/>
      <c r="L77" s="4"/>
      <c r="M77" s="4"/>
      <c r="N77" s="4"/>
      <c r="O77" s="4"/>
    </row>
    <row r="78" s="138" customFormat="1" ht="17" customHeight="1" spans="1:15">
      <c r="A78" s="85">
        <v>76</v>
      </c>
      <c r="B78" s="86" t="s">
        <v>377</v>
      </c>
      <c r="C78" s="85" t="s">
        <v>378</v>
      </c>
      <c r="D78" s="87">
        <v>183</v>
      </c>
      <c r="E78" s="88">
        <v>56234.84</v>
      </c>
      <c r="F78" s="87">
        <v>0</v>
      </c>
      <c r="G78" s="89">
        <f t="shared" si="4"/>
        <v>0</v>
      </c>
      <c r="H78" s="90">
        <f t="shared" si="5"/>
        <v>0.5</v>
      </c>
      <c r="I78" s="98">
        <f t="shared" si="3"/>
        <v>28110</v>
      </c>
      <c r="J78" s="101" t="s">
        <v>19</v>
      </c>
      <c r="K78" s="85"/>
      <c r="L78" s="4"/>
      <c r="M78" s="4"/>
      <c r="N78" s="4"/>
      <c r="O78" s="4"/>
    </row>
    <row r="79" s="138" customFormat="1" ht="17" customHeight="1" spans="1:15">
      <c r="A79" s="85">
        <v>77</v>
      </c>
      <c r="B79" s="86" t="s">
        <v>379</v>
      </c>
      <c r="C79" s="85" t="s">
        <v>380</v>
      </c>
      <c r="D79" s="87">
        <v>81</v>
      </c>
      <c r="E79" s="88">
        <v>6729.54</v>
      </c>
      <c r="F79" s="87">
        <v>0</v>
      </c>
      <c r="G79" s="89">
        <f t="shared" si="4"/>
        <v>0</v>
      </c>
      <c r="H79" s="90">
        <f t="shared" si="5"/>
        <v>0.5</v>
      </c>
      <c r="I79" s="98">
        <f t="shared" si="3"/>
        <v>3360</v>
      </c>
      <c r="J79" s="101" t="s">
        <v>19</v>
      </c>
      <c r="K79" s="85"/>
      <c r="L79" s="4"/>
      <c r="M79" s="4"/>
      <c r="N79" s="4"/>
      <c r="O79" s="4"/>
    </row>
    <row r="80" s="138" customFormat="1" ht="17" customHeight="1" spans="1:15">
      <c r="A80" s="133" t="s">
        <v>224</v>
      </c>
      <c r="B80" s="133"/>
      <c r="C80" s="133"/>
      <c r="D80" s="134">
        <f t="shared" ref="D80:I80" si="6">SUM(D3:D79)</f>
        <v>4191</v>
      </c>
      <c r="E80" s="135">
        <f t="shared" si="6"/>
        <v>1544092.79</v>
      </c>
      <c r="F80" s="134">
        <f t="shared" si="6"/>
        <v>3</v>
      </c>
      <c r="G80" s="136" t="s">
        <v>225</v>
      </c>
      <c r="H80" s="136" t="s">
        <v>225</v>
      </c>
      <c r="I80" s="134">
        <f t="shared" si="6"/>
        <v>749710</v>
      </c>
      <c r="J80" s="135" t="s">
        <v>225</v>
      </c>
      <c r="K80" s="135" t="s">
        <v>225</v>
      </c>
      <c r="L80" s="4"/>
      <c r="M80" s="4"/>
      <c r="N80" s="4"/>
      <c r="O80" s="4"/>
    </row>
    <row r="81" s="137" customFormat="1" spans="4:15">
      <c r="D81" s="140"/>
      <c r="E81" s="140"/>
      <c r="F81" s="140"/>
      <c r="G81" s="142"/>
      <c r="H81" s="142"/>
      <c r="I81" s="143"/>
      <c r="L81" s="157"/>
      <c r="M81" s="157"/>
      <c r="N81" s="157"/>
      <c r="O81" s="157"/>
    </row>
    <row r="82" s="137" customFormat="1" spans="4:15">
      <c r="D82" s="140"/>
      <c r="E82" s="140"/>
      <c r="F82" s="140"/>
      <c r="G82" s="142"/>
      <c r="H82" s="142"/>
      <c r="I82" s="143"/>
      <c r="L82" s="157"/>
      <c r="M82" s="157"/>
      <c r="N82" s="157"/>
      <c r="O82" s="157"/>
    </row>
    <row r="83" s="137" customFormat="1" spans="4:15">
      <c r="D83" s="140"/>
      <c r="E83" s="140"/>
      <c r="F83" s="140"/>
      <c r="G83" s="142"/>
      <c r="H83" s="142"/>
      <c r="I83" s="143"/>
      <c r="L83" s="157"/>
      <c r="M83" s="157"/>
      <c r="N83" s="157"/>
      <c r="O83" s="157"/>
    </row>
    <row r="84" spans="6:6">
      <c r="F84" s="140" t="s">
        <v>381</v>
      </c>
    </row>
  </sheetData>
  <mergeCells count="2">
    <mergeCell ref="A1:K1"/>
    <mergeCell ref="A80:C80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"/>
  <sheetViews>
    <sheetView workbookViewId="0">
      <selection activeCell="D10" sqref="D10"/>
    </sheetView>
  </sheetViews>
  <sheetFormatPr defaultColWidth="9" defaultRowHeight="26" customHeight="1"/>
  <cols>
    <col min="1" max="1" width="4.125" style="137" customWidth="1"/>
    <col min="2" max="2" width="8.25" style="137" customWidth="1"/>
    <col min="3" max="3" width="45.5083333333333" style="168" customWidth="1"/>
    <col min="4" max="4" width="8.125" style="140" customWidth="1"/>
    <col min="5" max="5" width="12.2583333333333" style="140" customWidth="1"/>
    <col min="6" max="6" width="8.125" style="140" customWidth="1"/>
    <col min="7" max="7" width="8.75833333333333" style="142" customWidth="1"/>
    <col min="8" max="8" width="6.375" style="142" customWidth="1"/>
    <col min="9" max="9" width="8.50833333333333" style="180" customWidth="1"/>
    <col min="10" max="10" width="10.875" style="137" customWidth="1"/>
    <col min="11" max="11" width="8.875" style="137" customWidth="1"/>
    <col min="12" max="16384" width="9" style="137"/>
  </cols>
  <sheetData>
    <row r="1" s="137" customFormat="1" ht="27.95" customHeight="1" spans="1:11">
      <c r="A1" s="144" t="s">
        <v>382</v>
      </c>
      <c r="B1" s="144"/>
      <c r="C1" s="144"/>
      <c r="D1" s="144"/>
      <c r="E1" s="144"/>
      <c r="F1" s="144"/>
      <c r="G1" s="146"/>
      <c r="H1" s="146"/>
      <c r="I1" s="156"/>
      <c r="J1" s="144"/>
      <c r="K1" s="144"/>
    </row>
    <row r="2" s="4" customFormat="1" ht="27" customHeight="1" spans="1:11">
      <c r="A2" s="85" t="s">
        <v>1</v>
      </c>
      <c r="B2" s="14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383</v>
      </c>
      <c r="K2" s="85" t="s">
        <v>11</v>
      </c>
    </row>
    <row r="3" s="4" customFormat="1" ht="17" customHeight="1" spans="1:11">
      <c r="A3" s="85">
        <v>1</v>
      </c>
      <c r="B3" s="86" t="s">
        <v>384</v>
      </c>
      <c r="C3" s="85" t="s">
        <v>385</v>
      </c>
      <c r="D3" s="87">
        <v>57</v>
      </c>
      <c r="E3" s="88">
        <v>13955.34</v>
      </c>
      <c r="F3" s="87">
        <v>0</v>
      </c>
      <c r="G3" s="163">
        <f>F3/(F3+D3)*100%</f>
        <v>0</v>
      </c>
      <c r="H3" s="90">
        <f>(3.23%-G3)/3.23%*50%</f>
        <v>0.5</v>
      </c>
      <c r="I3" s="98">
        <f>ROUNDDOWN(H3*E3,-1)</f>
        <v>6970</v>
      </c>
      <c r="J3" s="101" t="s">
        <v>19</v>
      </c>
      <c r="K3" s="85"/>
    </row>
    <row r="4" s="4" customFormat="1" ht="17" customHeight="1" spans="1:11">
      <c r="A4" s="85">
        <v>2</v>
      </c>
      <c r="B4" s="86" t="s">
        <v>386</v>
      </c>
      <c r="C4" s="85" t="s">
        <v>387</v>
      </c>
      <c r="D4" s="87">
        <v>23</v>
      </c>
      <c r="E4" s="88">
        <v>5844.12</v>
      </c>
      <c r="F4" s="87">
        <v>0</v>
      </c>
      <c r="G4" s="163">
        <f t="shared" ref="G4:G35" si="0">F4/(F4+D4)*100%</f>
        <v>0</v>
      </c>
      <c r="H4" s="90">
        <f t="shared" ref="H4:H35" si="1">(3.23%-G4)/3.23%*50%</f>
        <v>0.5</v>
      </c>
      <c r="I4" s="98">
        <f t="shared" ref="I4:I35" si="2">ROUNDDOWN(H4*E4,-1)</f>
        <v>2920</v>
      </c>
      <c r="J4" s="101" t="s">
        <v>19</v>
      </c>
      <c r="K4" s="85"/>
    </row>
    <row r="5" s="4" customFormat="1" ht="17" customHeight="1" spans="1:11">
      <c r="A5" s="85">
        <v>3</v>
      </c>
      <c r="B5" s="86" t="s">
        <v>388</v>
      </c>
      <c r="C5" s="85" t="s">
        <v>389</v>
      </c>
      <c r="D5" s="87">
        <v>26</v>
      </c>
      <c r="E5" s="88">
        <v>6729.46</v>
      </c>
      <c r="F5" s="87">
        <v>0</v>
      </c>
      <c r="G5" s="163">
        <f t="shared" si="0"/>
        <v>0</v>
      </c>
      <c r="H5" s="90">
        <f t="shared" si="1"/>
        <v>0.5</v>
      </c>
      <c r="I5" s="98">
        <f t="shared" si="2"/>
        <v>3360</v>
      </c>
      <c r="J5" s="101" t="s">
        <v>19</v>
      </c>
      <c r="K5" s="85"/>
    </row>
    <row r="6" s="207" customFormat="1" ht="17" customHeight="1" spans="1:11">
      <c r="A6" s="85">
        <v>4</v>
      </c>
      <c r="B6" s="111" t="s">
        <v>390</v>
      </c>
      <c r="C6" s="112" t="s">
        <v>391</v>
      </c>
      <c r="D6" s="87">
        <v>387</v>
      </c>
      <c r="E6" s="88">
        <v>108295.66</v>
      </c>
      <c r="F6" s="87">
        <v>1</v>
      </c>
      <c r="G6" s="163">
        <f t="shared" si="0"/>
        <v>0.00257731958762887</v>
      </c>
      <c r="H6" s="90">
        <f t="shared" si="1"/>
        <v>0.460103411956209</v>
      </c>
      <c r="I6" s="98">
        <f t="shared" si="2"/>
        <v>49820</v>
      </c>
      <c r="J6" s="101" t="s">
        <v>19</v>
      </c>
      <c r="K6" s="112"/>
    </row>
    <row r="7" s="4" customFormat="1" ht="17" customHeight="1" spans="1:11">
      <c r="A7" s="85">
        <v>5</v>
      </c>
      <c r="B7" s="86" t="s">
        <v>392</v>
      </c>
      <c r="C7" s="85" t="s">
        <v>393</v>
      </c>
      <c r="D7" s="87">
        <v>12</v>
      </c>
      <c r="E7" s="88">
        <v>3651.76</v>
      </c>
      <c r="F7" s="87">
        <v>0</v>
      </c>
      <c r="G7" s="163">
        <f t="shared" si="0"/>
        <v>0</v>
      </c>
      <c r="H7" s="90">
        <f t="shared" si="1"/>
        <v>0.5</v>
      </c>
      <c r="I7" s="98">
        <f t="shared" si="2"/>
        <v>1820</v>
      </c>
      <c r="J7" s="101" t="s">
        <v>19</v>
      </c>
      <c r="K7" s="85"/>
    </row>
    <row r="8" s="4" customFormat="1" ht="17" customHeight="1" spans="1:11">
      <c r="A8" s="85">
        <v>6</v>
      </c>
      <c r="B8" s="86" t="s">
        <v>394</v>
      </c>
      <c r="C8" s="85" t="s">
        <v>395</v>
      </c>
      <c r="D8" s="87">
        <v>11</v>
      </c>
      <c r="E8" s="88">
        <v>2128.33</v>
      </c>
      <c r="F8" s="87">
        <v>0</v>
      </c>
      <c r="G8" s="163">
        <f t="shared" si="0"/>
        <v>0</v>
      </c>
      <c r="H8" s="90">
        <f t="shared" si="1"/>
        <v>0.5</v>
      </c>
      <c r="I8" s="98">
        <f t="shared" si="2"/>
        <v>1060</v>
      </c>
      <c r="J8" s="101" t="s">
        <v>19</v>
      </c>
      <c r="K8" s="85"/>
    </row>
    <row r="9" s="4" customFormat="1" ht="17" customHeight="1" spans="1:11">
      <c r="A9" s="85">
        <v>7</v>
      </c>
      <c r="B9" s="86" t="s">
        <v>396</v>
      </c>
      <c r="C9" s="85" t="s">
        <v>397</v>
      </c>
      <c r="D9" s="87">
        <v>103</v>
      </c>
      <c r="E9" s="88">
        <v>21494.25</v>
      </c>
      <c r="F9" s="87">
        <v>0</v>
      </c>
      <c r="G9" s="163">
        <f t="shared" si="0"/>
        <v>0</v>
      </c>
      <c r="H9" s="90">
        <f t="shared" si="1"/>
        <v>0.5</v>
      </c>
      <c r="I9" s="98">
        <f t="shared" si="2"/>
        <v>10740</v>
      </c>
      <c r="J9" s="101" t="s">
        <v>19</v>
      </c>
      <c r="K9" s="85"/>
    </row>
    <row r="10" s="4" customFormat="1" ht="17" customHeight="1" spans="1:11">
      <c r="A10" s="85">
        <v>8</v>
      </c>
      <c r="B10" s="86" t="s">
        <v>398</v>
      </c>
      <c r="C10" s="85" t="s">
        <v>399</v>
      </c>
      <c r="D10" s="87">
        <v>45</v>
      </c>
      <c r="E10" s="88">
        <v>17666.86</v>
      </c>
      <c r="F10" s="87">
        <v>0</v>
      </c>
      <c r="G10" s="163">
        <f t="shared" si="0"/>
        <v>0</v>
      </c>
      <c r="H10" s="90">
        <f t="shared" si="1"/>
        <v>0.5</v>
      </c>
      <c r="I10" s="98">
        <f t="shared" si="2"/>
        <v>8830</v>
      </c>
      <c r="J10" s="101" t="s">
        <v>19</v>
      </c>
      <c r="K10" s="85"/>
    </row>
    <row r="11" s="4" customFormat="1" ht="17" customHeight="1" spans="1:11">
      <c r="A11" s="85">
        <v>9</v>
      </c>
      <c r="B11" s="86" t="s">
        <v>400</v>
      </c>
      <c r="C11" s="85" t="s">
        <v>401</v>
      </c>
      <c r="D11" s="87">
        <v>16</v>
      </c>
      <c r="E11" s="88">
        <v>5826.72</v>
      </c>
      <c r="F11" s="87">
        <v>0</v>
      </c>
      <c r="G11" s="163">
        <f t="shared" si="0"/>
        <v>0</v>
      </c>
      <c r="H11" s="90">
        <f t="shared" si="1"/>
        <v>0.5</v>
      </c>
      <c r="I11" s="98">
        <f t="shared" si="2"/>
        <v>2910</v>
      </c>
      <c r="J11" s="101" t="s">
        <v>19</v>
      </c>
      <c r="K11" s="85"/>
    </row>
    <row r="12" s="4" customFormat="1" ht="17" customHeight="1" spans="1:11">
      <c r="A12" s="85">
        <v>10</v>
      </c>
      <c r="B12" s="86" t="s">
        <v>402</v>
      </c>
      <c r="C12" s="85" t="s">
        <v>403</v>
      </c>
      <c r="D12" s="87">
        <v>40</v>
      </c>
      <c r="E12" s="88">
        <v>17220.24</v>
      </c>
      <c r="F12" s="87">
        <v>0</v>
      </c>
      <c r="G12" s="163">
        <f t="shared" si="0"/>
        <v>0</v>
      </c>
      <c r="H12" s="90">
        <f t="shared" si="1"/>
        <v>0.5</v>
      </c>
      <c r="I12" s="98">
        <f t="shared" si="2"/>
        <v>8610</v>
      </c>
      <c r="J12" s="101" t="s">
        <v>19</v>
      </c>
      <c r="K12" s="85"/>
    </row>
    <row r="13" s="4" customFormat="1" ht="17" customHeight="1" spans="1:11">
      <c r="A13" s="85">
        <v>11</v>
      </c>
      <c r="B13" s="86" t="s">
        <v>404</v>
      </c>
      <c r="C13" s="85" t="s">
        <v>405</v>
      </c>
      <c r="D13" s="87">
        <v>61</v>
      </c>
      <c r="E13" s="88">
        <v>42916.1</v>
      </c>
      <c r="F13" s="87">
        <v>0</v>
      </c>
      <c r="G13" s="163">
        <f t="shared" si="0"/>
        <v>0</v>
      </c>
      <c r="H13" s="90">
        <f t="shared" si="1"/>
        <v>0.5</v>
      </c>
      <c r="I13" s="98">
        <f t="shared" si="2"/>
        <v>21450</v>
      </c>
      <c r="J13" s="101" t="s">
        <v>19</v>
      </c>
      <c r="K13" s="85"/>
    </row>
    <row r="14" s="4" customFormat="1" ht="17" customHeight="1" spans="1:11">
      <c r="A14" s="85">
        <v>12</v>
      </c>
      <c r="B14" s="86" t="s">
        <v>406</v>
      </c>
      <c r="C14" s="85" t="s">
        <v>407</v>
      </c>
      <c r="D14" s="87">
        <v>9</v>
      </c>
      <c r="E14" s="88">
        <v>1765.14</v>
      </c>
      <c r="F14" s="87">
        <v>0</v>
      </c>
      <c r="G14" s="163">
        <f t="shared" si="0"/>
        <v>0</v>
      </c>
      <c r="H14" s="90">
        <f t="shared" si="1"/>
        <v>0.5</v>
      </c>
      <c r="I14" s="98">
        <f t="shared" si="2"/>
        <v>880</v>
      </c>
      <c r="J14" s="101" t="s">
        <v>19</v>
      </c>
      <c r="K14" s="85"/>
    </row>
    <row r="15" s="138" customFormat="1" ht="17" customHeight="1" spans="1:11">
      <c r="A15" s="85">
        <v>13</v>
      </c>
      <c r="B15" s="86" t="s">
        <v>408</v>
      </c>
      <c r="C15" s="85" t="s">
        <v>409</v>
      </c>
      <c r="D15" s="87">
        <v>10</v>
      </c>
      <c r="E15" s="88">
        <v>6453.33</v>
      </c>
      <c r="F15" s="87">
        <v>0</v>
      </c>
      <c r="G15" s="163">
        <f t="shared" si="0"/>
        <v>0</v>
      </c>
      <c r="H15" s="90">
        <f t="shared" si="1"/>
        <v>0.5</v>
      </c>
      <c r="I15" s="98">
        <f t="shared" si="2"/>
        <v>3220</v>
      </c>
      <c r="J15" s="101" t="s">
        <v>19</v>
      </c>
      <c r="K15" s="85"/>
    </row>
    <row r="16" s="138" customFormat="1" ht="17" customHeight="1" spans="1:11">
      <c r="A16" s="85">
        <v>14</v>
      </c>
      <c r="B16" s="86" t="s">
        <v>410</v>
      </c>
      <c r="C16" s="85" t="s">
        <v>411</v>
      </c>
      <c r="D16" s="87">
        <v>60</v>
      </c>
      <c r="E16" s="88">
        <v>63982.1</v>
      </c>
      <c r="F16" s="87">
        <v>0</v>
      </c>
      <c r="G16" s="163">
        <f t="shared" si="0"/>
        <v>0</v>
      </c>
      <c r="H16" s="90">
        <f t="shared" si="1"/>
        <v>0.5</v>
      </c>
      <c r="I16" s="98">
        <f t="shared" si="2"/>
        <v>31990</v>
      </c>
      <c r="J16" s="101" t="s">
        <v>19</v>
      </c>
      <c r="K16" s="85"/>
    </row>
    <row r="17" s="138" customFormat="1" ht="17" customHeight="1" spans="1:11">
      <c r="A17" s="85">
        <v>15</v>
      </c>
      <c r="B17" s="86" t="s">
        <v>412</v>
      </c>
      <c r="C17" s="85" t="s">
        <v>413</v>
      </c>
      <c r="D17" s="87">
        <v>8</v>
      </c>
      <c r="E17" s="88">
        <v>4977.95</v>
      </c>
      <c r="F17" s="87">
        <v>0</v>
      </c>
      <c r="G17" s="163">
        <f t="shared" si="0"/>
        <v>0</v>
      </c>
      <c r="H17" s="90">
        <f t="shared" si="1"/>
        <v>0.5</v>
      </c>
      <c r="I17" s="98">
        <f t="shared" si="2"/>
        <v>2480</v>
      </c>
      <c r="J17" s="101" t="s">
        <v>19</v>
      </c>
      <c r="K17" s="85"/>
    </row>
    <row r="18" s="138" customFormat="1" ht="17" customHeight="1" spans="1:11">
      <c r="A18" s="85">
        <v>16</v>
      </c>
      <c r="B18" s="86" t="s">
        <v>414</v>
      </c>
      <c r="C18" s="85" t="s">
        <v>415</v>
      </c>
      <c r="D18" s="87">
        <v>107</v>
      </c>
      <c r="E18" s="88">
        <v>30871.93</v>
      </c>
      <c r="F18" s="87">
        <v>0</v>
      </c>
      <c r="G18" s="163">
        <f t="shared" si="0"/>
        <v>0</v>
      </c>
      <c r="H18" s="90">
        <f t="shared" si="1"/>
        <v>0.5</v>
      </c>
      <c r="I18" s="98">
        <f t="shared" si="2"/>
        <v>15430</v>
      </c>
      <c r="J18" s="101" t="s">
        <v>19</v>
      </c>
      <c r="K18" s="85"/>
    </row>
    <row r="19" s="138" customFormat="1" ht="17" customHeight="1" spans="1:11">
      <c r="A19" s="85">
        <v>17</v>
      </c>
      <c r="B19" s="86" t="s">
        <v>416</v>
      </c>
      <c r="C19" s="85" t="s">
        <v>417</v>
      </c>
      <c r="D19" s="87">
        <v>87</v>
      </c>
      <c r="E19" s="88">
        <v>22337.45</v>
      </c>
      <c r="F19" s="87">
        <v>0</v>
      </c>
      <c r="G19" s="163">
        <f t="shared" si="0"/>
        <v>0</v>
      </c>
      <c r="H19" s="90">
        <f t="shared" si="1"/>
        <v>0.5</v>
      </c>
      <c r="I19" s="98">
        <f t="shared" si="2"/>
        <v>11160</v>
      </c>
      <c r="J19" s="101" t="s">
        <v>19</v>
      </c>
      <c r="K19" s="85"/>
    </row>
    <row r="20" s="138" customFormat="1" ht="17" customHeight="1" spans="1:11">
      <c r="A20" s="85">
        <v>18</v>
      </c>
      <c r="B20" s="86" t="s">
        <v>418</v>
      </c>
      <c r="C20" s="85" t="s">
        <v>419</v>
      </c>
      <c r="D20" s="87">
        <v>17</v>
      </c>
      <c r="E20" s="88">
        <v>9143.36</v>
      </c>
      <c r="F20" s="87">
        <v>0</v>
      </c>
      <c r="G20" s="163">
        <f t="shared" si="0"/>
        <v>0</v>
      </c>
      <c r="H20" s="90">
        <f t="shared" si="1"/>
        <v>0.5</v>
      </c>
      <c r="I20" s="98">
        <f t="shared" si="2"/>
        <v>4570</v>
      </c>
      <c r="J20" s="101" t="s">
        <v>19</v>
      </c>
      <c r="K20" s="85"/>
    </row>
    <row r="21" s="138" customFormat="1" ht="17" customHeight="1" spans="1:11">
      <c r="A21" s="85">
        <v>19</v>
      </c>
      <c r="B21" s="86" t="s">
        <v>420</v>
      </c>
      <c r="C21" s="85" t="s">
        <v>421</v>
      </c>
      <c r="D21" s="87">
        <v>29</v>
      </c>
      <c r="E21" s="88">
        <v>7267.23</v>
      </c>
      <c r="F21" s="87">
        <v>0</v>
      </c>
      <c r="G21" s="163">
        <f t="shared" si="0"/>
        <v>0</v>
      </c>
      <c r="H21" s="90">
        <f t="shared" si="1"/>
        <v>0.5</v>
      </c>
      <c r="I21" s="98">
        <f t="shared" si="2"/>
        <v>3630</v>
      </c>
      <c r="J21" s="101" t="s">
        <v>19</v>
      </c>
      <c r="K21" s="85"/>
    </row>
    <row r="22" s="138" customFormat="1" ht="17" customHeight="1" spans="1:11">
      <c r="A22" s="85">
        <v>20</v>
      </c>
      <c r="B22" s="86" t="s">
        <v>422</v>
      </c>
      <c r="C22" s="85" t="s">
        <v>423</v>
      </c>
      <c r="D22" s="87">
        <v>186</v>
      </c>
      <c r="E22" s="88">
        <v>47607.96</v>
      </c>
      <c r="F22" s="87">
        <v>0</v>
      </c>
      <c r="G22" s="163">
        <f t="shared" si="0"/>
        <v>0</v>
      </c>
      <c r="H22" s="90">
        <f t="shared" si="1"/>
        <v>0.5</v>
      </c>
      <c r="I22" s="98">
        <f t="shared" si="2"/>
        <v>23800</v>
      </c>
      <c r="J22" s="101" t="s">
        <v>19</v>
      </c>
      <c r="K22" s="85"/>
    </row>
    <row r="23" s="138" customFormat="1" ht="17" customHeight="1" spans="1:11">
      <c r="A23" s="85">
        <v>21</v>
      </c>
      <c r="B23" s="86" t="s">
        <v>424</v>
      </c>
      <c r="C23" s="85" t="s">
        <v>425</v>
      </c>
      <c r="D23" s="87">
        <v>36</v>
      </c>
      <c r="E23" s="88">
        <v>7145.8</v>
      </c>
      <c r="F23" s="87">
        <v>0</v>
      </c>
      <c r="G23" s="163">
        <f t="shared" si="0"/>
        <v>0</v>
      </c>
      <c r="H23" s="90">
        <f t="shared" si="1"/>
        <v>0.5</v>
      </c>
      <c r="I23" s="98">
        <f t="shared" si="2"/>
        <v>3570</v>
      </c>
      <c r="J23" s="101" t="s">
        <v>19</v>
      </c>
      <c r="K23" s="85"/>
    </row>
    <row r="24" s="138" customFormat="1" ht="17" customHeight="1" spans="1:11">
      <c r="A24" s="85">
        <v>22</v>
      </c>
      <c r="B24" s="86" t="s">
        <v>426</v>
      </c>
      <c r="C24" s="85" t="s">
        <v>427</v>
      </c>
      <c r="D24" s="87">
        <v>219</v>
      </c>
      <c r="E24" s="88">
        <v>52091.24</v>
      </c>
      <c r="F24" s="87">
        <v>0</v>
      </c>
      <c r="G24" s="163">
        <f t="shared" si="0"/>
        <v>0</v>
      </c>
      <c r="H24" s="90">
        <f t="shared" si="1"/>
        <v>0.5</v>
      </c>
      <c r="I24" s="98">
        <f t="shared" si="2"/>
        <v>26040</v>
      </c>
      <c r="J24" s="101" t="s">
        <v>19</v>
      </c>
      <c r="K24" s="85"/>
    </row>
    <row r="25" s="138" customFormat="1" ht="17" customHeight="1" spans="1:11">
      <c r="A25" s="85">
        <v>23</v>
      </c>
      <c r="B25" s="86" t="s">
        <v>428</v>
      </c>
      <c r="C25" s="85" t="s">
        <v>429</v>
      </c>
      <c r="D25" s="87">
        <v>24</v>
      </c>
      <c r="E25" s="88">
        <v>6979.56</v>
      </c>
      <c r="F25" s="87">
        <v>0</v>
      </c>
      <c r="G25" s="163">
        <f t="shared" si="0"/>
        <v>0</v>
      </c>
      <c r="H25" s="90">
        <f t="shared" si="1"/>
        <v>0.5</v>
      </c>
      <c r="I25" s="98">
        <f t="shared" si="2"/>
        <v>3480</v>
      </c>
      <c r="J25" s="101" t="s">
        <v>19</v>
      </c>
      <c r="K25" s="85"/>
    </row>
    <row r="26" s="208" customFormat="1" ht="17" customHeight="1" spans="1:11">
      <c r="A26" s="85">
        <v>24</v>
      </c>
      <c r="B26" s="111" t="s">
        <v>430</v>
      </c>
      <c r="C26" s="112" t="s">
        <v>431</v>
      </c>
      <c r="D26" s="87">
        <v>59</v>
      </c>
      <c r="E26" s="88">
        <v>15587.9</v>
      </c>
      <c r="F26" s="87">
        <v>1</v>
      </c>
      <c r="G26" s="163">
        <f t="shared" si="0"/>
        <v>0.0166666666666667</v>
      </c>
      <c r="H26" s="90">
        <f t="shared" si="1"/>
        <v>0.242002063983488</v>
      </c>
      <c r="I26" s="98">
        <f t="shared" si="2"/>
        <v>3770</v>
      </c>
      <c r="J26" s="101" t="s">
        <v>19</v>
      </c>
      <c r="K26" s="112"/>
    </row>
    <row r="27" s="208" customFormat="1" ht="17" customHeight="1" spans="1:11">
      <c r="A27" s="85">
        <v>25</v>
      </c>
      <c r="B27" s="111" t="s">
        <v>432</v>
      </c>
      <c r="C27" s="112" t="s">
        <v>433</v>
      </c>
      <c r="D27" s="113">
        <v>679</v>
      </c>
      <c r="E27" s="114">
        <v>153796.87</v>
      </c>
      <c r="F27" s="113">
        <v>6</v>
      </c>
      <c r="G27" s="163">
        <f t="shared" si="0"/>
        <v>0.00875912408759124</v>
      </c>
      <c r="H27" s="90">
        <f t="shared" si="1"/>
        <v>0.364409843845337</v>
      </c>
      <c r="I27" s="98">
        <f t="shared" si="2"/>
        <v>56040</v>
      </c>
      <c r="J27" s="101" t="s">
        <v>19</v>
      </c>
      <c r="K27" s="112"/>
    </row>
    <row r="28" s="208" customFormat="1" ht="17" customHeight="1" spans="1:11">
      <c r="A28" s="85">
        <v>26</v>
      </c>
      <c r="B28" s="111" t="s">
        <v>434</v>
      </c>
      <c r="C28" s="112" t="s">
        <v>435</v>
      </c>
      <c r="D28" s="113">
        <v>74</v>
      </c>
      <c r="E28" s="114">
        <v>22536.6</v>
      </c>
      <c r="F28" s="113">
        <v>2</v>
      </c>
      <c r="G28" s="163">
        <f t="shared" si="0"/>
        <v>0.0263157894736842</v>
      </c>
      <c r="H28" s="90">
        <f t="shared" si="1"/>
        <v>0.0926348378686655</v>
      </c>
      <c r="I28" s="98">
        <f t="shared" si="2"/>
        <v>2080</v>
      </c>
      <c r="J28" s="101" t="s">
        <v>19</v>
      </c>
      <c r="K28" s="112"/>
    </row>
    <row r="29" s="209" customFormat="1" ht="17" customHeight="1" spans="1:11">
      <c r="A29" s="85">
        <v>27</v>
      </c>
      <c r="B29" s="111" t="s">
        <v>436</v>
      </c>
      <c r="C29" s="112" t="s">
        <v>437</v>
      </c>
      <c r="D29" s="113">
        <v>69</v>
      </c>
      <c r="E29" s="114">
        <v>17477.02</v>
      </c>
      <c r="F29" s="113">
        <v>1</v>
      </c>
      <c r="G29" s="163">
        <f t="shared" si="0"/>
        <v>0.0142857142857143</v>
      </c>
      <c r="H29" s="90">
        <f t="shared" si="1"/>
        <v>0.278858911985847</v>
      </c>
      <c r="I29" s="98">
        <f t="shared" si="2"/>
        <v>4870</v>
      </c>
      <c r="J29" s="101" t="s">
        <v>19</v>
      </c>
      <c r="K29" s="112"/>
    </row>
    <row r="30" s="209" customFormat="1" ht="17" customHeight="1" spans="1:11">
      <c r="A30" s="85">
        <v>28</v>
      </c>
      <c r="B30" s="111" t="s">
        <v>438</v>
      </c>
      <c r="C30" s="112" t="s">
        <v>439</v>
      </c>
      <c r="D30" s="113">
        <v>167</v>
      </c>
      <c r="E30" s="114">
        <v>42871.11</v>
      </c>
      <c r="F30" s="113">
        <v>1</v>
      </c>
      <c r="G30" s="163">
        <f t="shared" si="0"/>
        <v>0.00595238095238095</v>
      </c>
      <c r="H30" s="90">
        <f t="shared" si="1"/>
        <v>0.407857879994103</v>
      </c>
      <c r="I30" s="98">
        <f t="shared" si="2"/>
        <v>17480</v>
      </c>
      <c r="J30" s="101" t="s">
        <v>19</v>
      </c>
      <c r="K30" s="112"/>
    </row>
    <row r="31" s="209" customFormat="1" ht="17" customHeight="1" spans="1:16384">
      <c r="A31" s="85">
        <v>29</v>
      </c>
      <c r="B31" s="86" t="s">
        <v>440</v>
      </c>
      <c r="C31" s="85" t="s">
        <v>441</v>
      </c>
      <c r="D31" s="87">
        <v>68</v>
      </c>
      <c r="E31" s="88">
        <v>16152.19</v>
      </c>
      <c r="F31" s="87">
        <v>1</v>
      </c>
      <c r="G31" s="163">
        <f t="shared" si="0"/>
        <v>0.0144927536231884</v>
      </c>
      <c r="H31" s="90">
        <f t="shared" si="1"/>
        <v>0.275653968681294</v>
      </c>
      <c r="I31" s="98">
        <f t="shared" si="2"/>
        <v>4450</v>
      </c>
      <c r="J31" s="101" t="s">
        <v>19</v>
      </c>
      <c r="K31" s="85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  <c r="CB31" s="137"/>
      <c r="CC31" s="137"/>
      <c r="CD31" s="137"/>
      <c r="CE31" s="137"/>
      <c r="CF31" s="137"/>
      <c r="CG31" s="137"/>
      <c r="CH31" s="137"/>
      <c r="CI31" s="137"/>
      <c r="CJ31" s="137"/>
      <c r="CK31" s="137"/>
      <c r="CL31" s="137"/>
      <c r="CM31" s="137"/>
      <c r="CN31" s="137"/>
      <c r="CO31" s="137"/>
      <c r="CP31" s="137"/>
      <c r="CQ31" s="137"/>
      <c r="CR31" s="137"/>
      <c r="CS31" s="137"/>
      <c r="CT31" s="137"/>
      <c r="CU31" s="137"/>
      <c r="CV31" s="137"/>
      <c r="CW31" s="137"/>
      <c r="CX31" s="137"/>
      <c r="CY31" s="137"/>
      <c r="CZ31" s="137"/>
      <c r="DA31" s="137"/>
      <c r="DB31" s="137"/>
      <c r="DC31" s="137"/>
      <c r="DD31" s="137"/>
      <c r="DE31" s="137"/>
      <c r="DF31" s="137"/>
      <c r="DG31" s="137"/>
      <c r="DH31" s="137"/>
      <c r="DI31" s="137"/>
      <c r="DJ31" s="137"/>
      <c r="DK31" s="137"/>
      <c r="DL31" s="137"/>
      <c r="DM31" s="137"/>
      <c r="DN31" s="137"/>
      <c r="DO31" s="137"/>
      <c r="DP31" s="137"/>
      <c r="DQ31" s="137"/>
      <c r="DR31" s="137"/>
      <c r="DS31" s="137"/>
      <c r="DT31" s="137"/>
      <c r="DU31" s="137"/>
      <c r="DV31" s="137"/>
      <c r="DW31" s="137"/>
      <c r="DX31" s="137"/>
      <c r="DY31" s="137"/>
      <c r="DZ31" s="137"/>
      <c r="EA31" s="137"/>
      <c r="EB31" s="137"/>
      <c r="EC31" s="137"/>
      <c r="ED31" s="137"/>
      <c r="EE31" s="137"/>
      <c r="EF31" s="137"/>
      <c r="EG31" s="137"/>
      <c r="EH31" s="137"/>
      <c r="EI31" s="137"/>
      <c r="EJ31" s="137"/>
      <c r="EK31" s="137"/>
      <c r="EL31" s="137"/>
      <c r="EM31" s="137"/>
      <c r="EN31" s="137"/>
      <c r="EO31" s="137"/>
      <c r="EP31" s="137"/>
      <c r="EQ31" s="137"/>
      <c r="ER31" s="137"/>
      <c r="ES31" s="137"/>
      <c r="ET31" s="137"/>
      <c r="EU31" s="137"/>
      <c r="EV31" s="137"/>
      <c r="EW31" s="137"/>
      <c r="EX31" s="137"/>
      <c r="EY31" s="137"/>
      <c r="EZ31" s="137"/>
      <c r="FA31" s="137"/>
      <c r="FB31" s="137"/>
      <c r="FC31" s="137"/>
      <c r="FD31" s="137"/>
      <c r="FE31" s="137"/>
      <c r="FF31" s="137"/>
      <c r="FG31" s="137"/>
      <c r="FH31" s="137"/>
      <c r="FI31" s="137"/>
      <c r="FJ31" s="137"/>
      <c r="FK31" s="137"/>
      <c r="FL31" s="137"/>
      <c r="FM31" s="137"/>
      <c r="FN31" s="137"/>
      <c r="FO31" s="137"/>
      <c r="FP31" s="137"/>
      <c r="FQ31" s="137"/>
      <c r="FR31" s="137"/>
      <c r="FS31" s="137"/>
      <c r="FT31" s="137"/>
      <c r="FU31" s="137"/>
      <c r="FV31" s="137"/>
      <c r="FW31" s="137"/>
      <c r="FX31" s="137"/>
      <c r="FY31" s="137"/>
      <c r="FZ31" s="137"/>
      <c r="GA31" s="137"/>
      <c r="GB31" s="137"/>
      <c r="GC31" s="137"/>
      <c r="GD31" s="137"/>
      <c r="GE31" s="137"/>
      <c r="GF31" s="137"/>
      <c r="GG31" s="137"/>
      <c r="GH31" s="137"/>
      <c r="GI31" s="137"/>
      <c r="GJ31" s="137"/>
      <c r="GK31" s="137"/>
      <c r="GL31" s="137"/>
      <c r="GM31" s="137"/>
      <c r="GN31" s="137"/>
      <c r="GO31" s="137"/>
      <c r="GP31" s="137"/>
      <c r="GQ31" s="137"/>
      <c r="GR31" s="137"/>
      <c r="GS31" s="137"/>
      <c r="GT31" s="137"/>
      <c r="GU31" s="137"/>
      <c r="GV31" s="137"/>
      <c r="GW31" s="137"/>
      <c r="GX31" s="137"/>
      <c r="GY31" s="137"/>
      <c r="GZ31" s="137"/>
      <c r="HA31" s="137"/>
      <c r="HB31" s="137"/>
      <c r="HC31" s="137"/>
      <c r="HD31" s="137"/>
      <c r="HE31" s="137"/>
      <c r="HF31" s="137"/>
      <c r="HG31" s="137"/>
      <c r="HH31" s="137"/>
      <c r="HI31" s="137"/>
      <c r="HJ31" s="137"/>
      <c r="HK31" s="137"/>
      <c r="HL31" s="137"/>
      <c r="HM31" s="137"/>
      <c r="HN31" s="137"/>
      <c r="HO31" s="137"/>
      <c r="HP31" s="137"/>
      <c r="HQ31" s="137"/>
      <c r="HR31" s="137"/>
      <c r="HS31" s="137"/>
      <c r="HT31" s="137"/>
      <c r="HU31" s="137"/>
      <c r="HV31" s="137"/>
      <c r="HW31" s="137"/>
      <c r="HX31" s="137"/>
      <c r="HY31" s="137"/>
      <c r="HZ31" s="137"/>
      <c r="IA31" s="137"/>
      <c r="IB31" s="137"/>
      <c r="IC31" s="137"/>
      <c r="ID31" s="137"/>
      <c r="IE31" s="137"/>
      <c r="IF31" s="137"/>
      <c r="IG31" s="137"/>
      <c r="IH31" s="137"/>
      <c r="II31" s="137"/>
      <c r="IJ31" s="137"/>
      <c r="IK31" s="137"/>
      <c r="IL31" s="137"/>
      <c r="IM31" s="137"/>
      <c r="IN31" s="137"/>
      <c r="IO31" s="137"/>
      <c r="IP31" s="137"/>
      <c r="IQ31" s="137"/>
      <c r="IR31" s="137"/>
      <c r="IS31" s="137"/>
      <c r="IT31" s="137"/>
      <c r="IU31" s="137"/>
      <c r="IV31" s="137"/>
      <c r="IW31" s="137"/>
      <c r="IX31" s="137"/>
      <c r="IY31" s="137"/>
      <c r="IZ31" s="137"/>
      <c r="JA31" s="137"/>
      <c r="JB31" s="137"/>
      <c r="JC31" s="137"/>
      <c r="JD31" s="137"/>
      <c r="JE31" s="137"/>
      <c r="JF31" s="137"/>
      <c r="JG31" s="137"/>
      <c r="JH31" s="137"/>
      <c r="JI31" s="137"/>
      <c r="JJ31" s="137"/>
      <c r="JK31" s="137"/>
      <c r="JL31" s="137"/>
      <c r="JM31" s="137"/>
      <c r="JN31" s="137"/>
      <c r="JO31" s="137"/>
      <c r="JP31" s="137"/>
      <c r="JQ31" s="137"/>
      <c r="JR31" s="137"/>
      <c r="JS31" s="137"/>
      <c r="JT31" s="137"/>
      <c r="JU31" s="137"/>
      <c r="JV31" s="137"/>
      <c r="JW31" s="137"/>
      <c r="JX31" s="137"/>
      <c r="JY31" s="137"/>
      <c r="JZ31" s="137"/>
      <c r="KA31" s="137"/>
      <c r="KB31" s="137"/>
      <c r="KC31" s="137"/>
      <c r="KD31" s="137"/>
      <c r="KE31" s="137"/>
      <c r="KF31" s="137"/>
      <c r="KG31" s="137"/>
      <c r="KH31" s="137"/>
      <c r="KI31" s="137"/>
      <c r="KJ31" s="137"/>
      <c r="KK31" s="137"/>
      <c r="KL31" s="137"/>
      <c r="KM31" s="137"/>
      <c r="KN31" s="137"/>
      <c r="KO31" s="137"/>
      <c r="KP31" s="137"/>
      <c r="KQ31" s="137"/>
      <c r="KR31" s="137"/>
      <c r="KS31" s="137"/>
      <c r="KT31" s="137"/>
      <c r="KU31" s="137"/>
      <c r="KV31" s="137"/>
      <c r="KW31" s="137"/>
      <c r="KX31" s="137"/>
      <c r="KY31" s="137"/>
      <c r="KZ31" s="137"/>
      <c r="LA31" s="137"/>
      <c r="LB31" s="137"/>
      <c r="LC31" s="137"/>
      <c r="LD31" s="137"/>
      <c r="LE31" s="137"/>
      <c r="LF31" s="137"/>
      <c r="LG31" s="137"/>
      <c r="LH31" s="137"/>
      <c r="LI31" s="137"/>
      <c r="LJ31" s="137"/>
      <c r="LK31" s="137"/>
      <c r="LL31" s="137"/>
      <c r="LM31" s="137"/>
      <c r="LN31" s="137"/>
      <c r="LO31" s="137"/>
      <c r="LP31" s="137"/>
      <c r="LQ31" s="137"/>
      <c r="LR31" s="137"/>
      <c r="LS31" s="137"/>
      <c r="LT31" s="137"/>
      <c r="LU31" s="137"/>
      <c r="LV31" s="137"/>
      <c r="LW31" s="137"/>
      <c r="LX31" s="137"/>
      <c r="LY31" s="137"/>
      <c r="LZ31" s="137"/>
      <c r="MA31" s="137"/>
      <c r="MB31" s="137"/>
      <c r="MC31" s="137"/>
      <c r="MD31" s="137"/>
      <c r="ME31" s="137"/>
      <c r="MF31" s="137"/>
      <c r="MG31" s="137"/>
      <c r="MH31" s="137"/>
      <c r="MI31" s="137"/>
      <c r="MJ31" s="137"/>
      <c r="MK31" s="137"/>
      <c r="ML31" s="137"/>
      <c r="MM31" s="137"/>
      <c r="MN31" s="137"/>
      <c r="MO31" s="137"/>
      <c r="MP31" s="137"/>
      <c r="MQ31" s="137"/>
      <c r="MR31" s="137"/>
      <c r="MS31" s="137"/>
      <c r="MT31" s="137"/>
      <c r="MU31" s="137"/>
      <c r="MV31" s="137"/>
      <c r="MW31" s="137"/>
      <c r="MX31" s="137"/>
      <c r="MY31" s="137"/>
      <c r="MZ31" s="137"/>
      <c r="NA31" s="137"/>
      <c r="NB31" s="137"/>
      <c r="NC31" s="137"/>
      <c r="ND31" s="137"/>
      <c r="NE31" s="137"/>
      <c r="NF31" s="137"/>
      <c r="NG31" s="137"/>
      <c r="NH31" s="137"/>
      <c r="NI31" s="137"/>
      <c r="NJ31" s="137"/>
      <c r="NK31" s="137"/>
      <c r="NL31" s="137"/>
      <c r="NM31" s="137"/>
      <c r="NN31" s="137"/>
      <c r="NO31" s="137"/>
      <c r="NP31" s="137"/>
      <c r="NQ31" s="137"/>
      <c r="NR31" s="137"/>
      <c r="NS31" s="137"/>
      <c r="NT31" s="137"/>
      <c r="NU31" s="137"/>
      <c r="NV31" s="137"/>
      <c r="NW31" s="137"/>
      <c r="NX31" s="137"/>
      <c r="NY31" s="137"/>
      <c r="NZ31" s="137"/>
      <c r="OA31" s="137"/>
      <c r="OB31" s="137"/>
      <c r="OC31" s="137"/>
      <c r="OD31" s="137"/>
      <c r="OE31" s="137"/>
      <c r="OF31" s="137"/>
      <c r="OG31" s="137"/>
      <c r="OH31" s="137"/>
      <c r="OI31" s="137"/>
      <c r="OJ31" s="137"/>
      <c r="OK31" s="137"/>
      <c r="OL31" s="137"/>
      <c r="OM31" s="137"/>
      <c r="ON31" s="137"/>
      <c r="OO31" s="137"/>
      <c r="OP31" s="137"/>
      <c r="OQ31" s="137"/>
      <c r="OR31" s="137"/>
      <c r="OS31" s="137"/>
      <c r="OT31" s="137"/>
      <c r="OU31" s="137"/>
      <c r="OV31" s="137"/>
      <c r="OW31" s="137"/>
      <c r="OX31" s="137"/>
      <c r="OY31" s="137"/>
      <c r="OZ31" s="137"/>
      <c r="PA31" s="137"/>
      <c r="PB31" s="137"/>
      <c r="PC31" s="137"/>
      <c r="PD31" s="137"/>
      <c r="PE31" s="137"/>
      <c r="PF31" s="137"/>
      <c r="PG31" s="137"/>
      <c r="PH31" s="137"/>
      <c r="PI31" s="137"/>
      <c r="PJ31" s="137"/>
      <c r="PK31" s="137"/>
      <c r="PL31" s="137"/>
      <c r="PM31" s="137"/>
      <c r="PN31" s="137"/>
      <c r="PO31" s="137"/>
      <c r="PP31" s="137"/>
      <c r="PQ31" s="137"/>
      <c r="PR31" s="137"/>
      <c r="PS31" s="137"/>
      <c r="PT31" s="137"/>
      <c r="PU31" s="137"/>
      <c r="PV31" s="137"/>
      <c r="PW31" s="137"/>
      <c r="PX31" s="137"/>
      <c r="PY31" s="137"/>
      <c r="PZ31" s="137"/>
      <c r="QA31" s="137"/>
      <c r="QB31" s="137"/>
      <c r="QC31" s="137"/>
      <c r="QD31" s="137"/>
      <c r="QE31" s="137"/>
      <c r="QF31" s="137"/>
      <c r="QG31" s="137"/>
      <c r="QH31" s="137"/>
      <c r="QI31" s="137"/>
      <c r="QJ31" s="137"/>
      <c r="QK31" s="137"/>
      <c r="QL31" s="137"/>
      <c r="QM31" s="137"/>
      <c r="QN31" s="137"/>
      <c r="QO31" s="137"/>
      <c r="QP31" s="137"/>
      <c r="QQ31" s="137"/>
      <c r="QR31" s="137"/>
      <c r="QS31" s="137"/>
      <c r="QT31" s="137"/>
      <c r="QU31" s="137"/>
      <c r="QV31" s="137"/>
      <c r="QW31" s="137"/>
      <c r="QX31" s="137"/>
      <c r="QY31" s="137"/>
      <c r="QZ31" s="137"/>
      <c r="RA31" s="137"/>
      <c r="RB31" s="137"/>
      <c r="RC31" s="137"/>
      <c r="RD31" s="137"/>
      <c r="RE31" s="137"/>
      <c r="RF31" s="137"/>
      <c r="RG31" s="137"/>
      <c r="RH31" s="137"/>
      <c r="RI31" s="137"/>
      <c r="RJ31" s="137"/>
      <c r="RK31" s="137"/>
      <c r="RL31" s="137"/>
      <c r="RM31" s="137"/>
      <c r="RN31" s="137"/>
      <c r="RO31" s="137"/>
      <c r="RP31" s="137"/>
      <c r="RQ31" s="137"/>
      <c r="RR31" s="137"/>
      <c r="RS31" s="137"/>
      <c r="RT31" s="137"/>
      <c r="RU31" s="137"/>
      <c r="RV31" s="137"/>
      <c r="RW31" s="137"/>
      <c r="RX31" s="137"/>
      <c r="RY31" s="137"/>
      <c r="RZ31" s="137"/>
      <c r="SA31" s="137"/>
      <c r="SB31" s="137"/>
      <c r="SC31" s="137"/>
      <c r="SD31" s="137"/>
      <c r="SE31" s="137"/>
      <c r="SF31" s="137"/>
      <c r="SG31" s="137"/>
      <c r="SH31" s="137"/>
      <c r="SI31" s="137"/>
      <c r="SJ31" s="137"/>
      <c r="SK31" s="137"/>
      <c r="SL31" s="137"/>
      <c r="SM31" s="137"/>
      <c r="SN31" s="137"/>
      <c r="SO31" s="137"/>
      <c r="SP31" s="137"/>
      <c r="SQ31" s="137"/>
      <c r="SR31" s="137"/>
      <c r="SS31" s="137"/>
      <c r="ST31" s="137"/>
      <c r="SU31" s="137"/>
      <c r="SV31" s="137"/>
      <c r="SW31" s="137"/>
      <c r="SX31" s="137"/>
      <c r="SY31" s="137"/>
      <c r="SZ31" s="137"/>
      <c r="TA31" s="137"/>
      <c r="TB31" s="137"/>
      <c r="TC31" s="137"/>
      <c r="TD31" s="137"/>
      <c r="TE31" s="137"/>
      <c r="TF31" s="137"/>
      <c r="TG31" s="137"/>
      <c r="TH31" s="137"/>
      <c r="TI31" s="137"/>
      <c r="TJ31" s="137"/>
      <c r="TK31" s="137"/>
      <c r="TL31" s="137"/>
      <c r="TM31" s="137"/>
      <c r="TN31" s="137"/>
      <c r="TO31" s="137"/>
      <c r="TP31" s="137"/>
      <c r="TQ31" s="137"/>
      <c r="TR31" s="137"/>
      <c r="TS31" s="137"/>
      <c r="TT31" s="137"/>
      <c r="TU31" s="137"/>
      <c r="TV31" s="137"/>
      <c r="TW31" s="137"/>
      <c r="TX31" s="137"/>
      <c r="TY31" s="137"/>
      <c r="TZ31" s="137"/>
      <c r="UA31" s="137"/>
      <c r="UB31" s="137"/>
      <c r="UC31" s="137"/>
      <c r="UD31" s="137"/>
      <c r="UE31" s="137"/>
      <c r="UF31" s="137"/>
      <c r="UG31" s="137"/>
      <c r="UH31" s="137"/>
      <c r="UI31" s="137"/>
      <c r="UJ31" s="137"/>
      <c r="UK31" s="137"/>
      <c r="UL31" s="137"/>
      <c r="UM31" s="137"/>
      <c r="UN31" s="137"/>
      <c r="UO31" s="137"/>
      <c r="UP31" s="137"/>
      <c r="UQ31" s="137"/>
      <c r="UR31" s="137"/>
      <c r="US31" s="137"/>
      <c r="UT31" s="137"/>
      <c r="UU31" s="137"/>
      <c r="UV31" s="137"/>
      <c r="UW31" s="137"/>
      <c r="UX31" s="137"/>
      <c r="UY31" s="137"/>
      <c r="UZ31" s="137"/>
      <c r="VA31" s="137"/>
      <c r="VB31" s="137"/>
      <c r="VC31" s="137"/>
      <c r="VD31" s="137"/>
      <c r="VE31" s="137"/>
      <c r="VF31" s="137"/>
      <c r="VG31" s="137"/>
      <c r="VH31" s="137"/>
      <c r="VI31" s="137"/>
      <c r="VJ31" s="137"/>
      <c r="VK31" s="137"/>
      <c r="VL31" s="137"/>
      <c r="VM31" s="137"/>
      <c r="VN31" s="137"/>
      <c r="VO31" s="137"/>
      <c r="VP31" s="137"/>
      <c r="VQ31" s="137"/>
      <c r="VR31" s="137"/>
      <c r="VS31" s="137"/>
      <c r="VT31" s="137"/>
      <c r="VU31" s="137"/>
      <c r="VV31" s="137"/>
      <c r="VW31" s="137"/>
      <c r="VX31" s="137"/>
      <c r="VY31" s="137"/>
      <c r="VZ31" s="137"/>
      <c r="WA31" s="137"/>
      <c r="WB31" s="137"/>
      <c r="WC31" s="137"/>
      <c r="WD31" s="137"/>
      <c r="WE31" s="137"/>
      <c r="WF31" s="137"/>
      <c r="WG31" s="137"/>
      <c r="WH31" s="137"/>
      <c r="WI31" s="137"/>
      <c r="WJ31" s="137"/>
      <c r="WK31" s="137"/>
      <c r="WL31" s="137"/>
      <c r="WM31" s="137"/>
      <c r="WN31" s="137"/>
      <c r="WO31" s="137"/>
      <c r="WP31" s="137"/>
      <c r="WQ31" s="137"/>
      <c r="WR31" s="137"/>
      <c r="WS31" s="137"/>
      <c r="WT31" s="137"/>
      <c r="WU31" s="137"/>
      <c r="WV31" s="137"/>
      <c r="WW31" s="137"/>
      <c r="WX31" s="137"/>
      <c r="WY31" s="137"/>
      <c r="WZ31" s="137"/>
      <c r="XA31" s="137"/>
      <c r="XB31" s="137"/>
      <c r="XC31" s="137"/>
      <c r="XD31" s="137"/>
      <c r="XE31" s="137"/>
      <c r="XF31" s="137"/>
      <c r="XG31" s="137"/>
      <c r="XH31" s="137"/>
      <c r="XI31" s="137"/>
      <c r="XJ31" s="137"/>
      <c r="XK31" s="137"/>
      <c r="XL31" s="137"/>
      <c r="XM31" s="137"/>
      <c r="XN31" s="137"/>
      <c r="XO31" s="137"/>
      <c r="XP31" s="137"/>
      <c r="XQ31" s="137"/>
      <c r="XR31" s="137"/>
      <c r="XS31" s="137"/>
      <c r="XT31" s="137"/>
      <c r="XU31" s="137"/>
      <c r="XV31" s="137"/>
      <c r="XW31" s="137"/>
      <c r="XX31" s="137"/>
      <c r="XY31" s="137"/>
      <c r="XZ31" s="137"/>
      <c r="YA31" s="137"/>
      <c r="YB31" s="137"/>
      <c r="YC31" s="137"/>
      <c r="YD31" s="137"/>
      <c r="YE31" s="137"/>
      <c r="YF31" s="137"/>
      <c r="YG31" s="137"/>
      <c r="YH31" s="137"/>
      <c r="YI31" s="137"/>
      <c r="YJ31" s="137"/>
      <c r="YK31" s="137"/>
      <c r="YL31" s="137"/>
      <c r="YM31" s="137"/>
      <c r="YN31" s="137"/>
      <c r="YO31" s="137"/>
      <c r="YP31" s="137"/>
      <c r="YQ31" s="137"/>
      <c r="YR31" s="137"/>
      <c r="YS31" s="137"/>
      <c r="YT31" s="137"/>
      <c r="YU31" s="137"/>
      <c r="YV31" s="137"/>
      <c r="YW31" s="137"/>
      <c r="YX31" s="137"/>
      <c r="YY31" s="137"/>
      <c r="YZ31" s="137"/>
      <c r="ZA31" s="137"/>
      <c r="ZB31" s="137"/>
      <c r="ZC31" s="137"/>
      <c r="ZD31" s="137"/>
      <c r="ZE31" s="137"/>
      <c r="ZF31" s="137"/>
      <c r="ZG31" s="137"/>
      <c r="ZH31" s="137"/>
      <c r="ZI31" s="137"/>
      <c r="ZJ31" s="137"/>
      <c r="ZK31" s="137"/>
      <c r="ZL31" s="137"/>
      <c r="ZM31" s="137"/>
      <c r="ZN31" s="137"/>
      <c r="ZO31" s="137"/>
      <c r="ZP31" s="137"/>
      <c r="ZQ31" s="137"/>
      <c r="ZR31" s="137"/>
      <c r="ZS31" s="137"/>
      <c r="ZT31" s="137"/>
      <c r="ZU31" s="137"/>
      <c r="ZV31" s="137"/>
      <c r="ZW31" s="137"/>
      <c r="ZX31" s="137"/>
      <c r="ZY31" s="137"/>
      <c r="ZZ31" s="137"/>
      <c r="AAA31" s="137"/>
      <c r="AAB31" s="137"/>
      <c r="AAC31" s="137"/>
      <c r="AAD31" s="137"/>
      <c r="AAE31" s="137"/>
      <c r="AAF31" s="137"/>
      <c r="AAG31" s="137"/>
      <c r="AAH31" s="137"/>
      <c r="AAI31" s="137"/>
      <c r="AAJ31" s="137"/>
      <c r="AAK31" s="137"/>
      <c r="AAL31" s="137"/>
      <c r="AAM31" s="137"/>
      <c r="AAN31" s="137"/>
      <c r="AAO31" s="137"/>
      <c r="AAP31" s="137"/>
      <c r="AAQ31" s="137"/>
      <c r="AAR31" s="137"/>
      <c r="AAS31" s="137"/>
      <c r="AAT31" s="137"/>
      <c r="AAU31" s="137"/>
      <c r="AAV31" s="137"/>
      <c r="AAW31" s="137"/>
      <c r="AAX31" s="137"/>
      <c r="AAY31" s="137"/>
      <c r="AAZ31" s="137"/>
      <c r="ABA31" s="137"/>
      <c r="ABB31" s="137"/>
      <c r="ABC31" s="137"/>
      <c r="ABD31" s="137"/>
      <c r="ABE31" s="137"/>
      <c r="ABF31" s="137"/>
      <c r="ABG31" s="137"/>
      <c r="ABH31" s="137"/>
      <c r="ABI31" s="137"/>
      <c r="ABJ31" s="137"/>
      <c r="ABK31" s="137"/>
      <c r="ABL31" s="137"/>
      <c r="ABM31" s="137"/>
      <c r="ABN31" s="137"/>
      <c r="ABO31" s="137"/>
      <c r="ABP31" s="137"/>
      <c r="ABQ31" s="137"/>
      <c r="ABR31" s="137"/>
      <c r="ABS31" s="137"/>
      <c r="ABT31" s="137"/>
      <c r="ABU31" s="137"/>
      <c r="ABV31" s="137"/>
      <c r="ABW31" s="137"/>
      <c r="ABX31" s="137"/>
      <c r="ABY31" s="137"/>
      <c r="ABZ31" s="137"/>
      <c r="ACA31" s="137"/>
      <c r="ACB31" s="137"/>
      <c r="ACC31" s="137"/>
      <c r="ACD31" s="137"/>
      <c r="ACE31" s="137"/>
      <c r="ACF31" s="137"/>
      <c r="ACG31" s="137"/>
      <c r="ACH31" s="137"/>
      <c r="ACI31" s="137"/>
      <c r="ACJ31" s="137"/>
      <c r="ACK31" s="137"/>
      <c r="ACL31" s="137"/>
      <c r="ACM31" s="137"/>
      <c r="ACN31" s="137"/>
      <c r="ACO31" s="137"/>
      <c r="ACP31" s="137"/>
      <c r="ACQ31" s="137"/>
      <c r="ACR31" s="137"/>
      <c r="ACS31" s="137"/>
      <c r="ACT31" s="137"/>
      <c r="ACU31" s="137"/>
      <c r="ACV31" s="137"/>
      <c r="ACW31" s="137"/>
      <c r="ACX31" s="137"/>
      <c r="ACY31" s="137"/>
      <c r="ACZ31" s="137"/>
      <c r="ADA31" s="137"/>
      <c r="ADB31" s="137"/>
      <c r="ADC31" s="137"/>
      <c r="ADD31" s="137"/>
      <c r="ADE31" s="137"/>
      <c r="ADF31" s="137"/>
      <c r="ADG31" s="137"/>
      <c r="ADH31" s="137"/>
      <c r="ADI31" s="137"/>
      <c r="ADJ31" s="137"/>
      <c r="ADK31" s="137"/>
      <c r="ADL31" s="137"/>
      <c r="ADM31" s="137"/>
      <c r="ADN31" s="137"/>
      <c r="ADO31" s="137"/>
      <c r="ADP31" s="137"/>
      <c r="ADQ31" s="137"/>
      <c r="ADR31" s="137"/>
      <c r="ADS31" s="137"/>
      <c r="ADT31" s="137"/>
      <c r="ADU31" s="137"/>
      <c r="ADV31" s="137"/>
      <c r="ADW31" s="137"/>
      <c r="ADX31" s="137"/>
      <c r="ADY31" s="137"/>
      <c r="ADZ31" s="137"/>
      <c r="AEA31" s="137"/>
      <c r="AEB31" s="137"/>
      <c r="AEC31" s="137"/>
      <c r="AED31" s="137"/>
      <c r="AEE31" s="137"/>
      <c r="AEF31" s="137"/>
      <c r="AEG31" s="137"/>
      <c r="AEH31" s="137"/>
      <c r="AEI31" s="137"/>
      <c r="AEJ31" s="137"/>
      <c r="AEK31" s="137"/>
      <c r="AEL31" s="137"/>
      <c r="AEM31" s="137"/>
      <c r="AEN31" s="137"/>
      <c r="AEO31" s="137"/>
      <c r="AEP31" s="137"/>
      <c r="AEQ31" s="137"/>
      <c r="AER31" s="137"/>
      <c r="AES31" s="137"/>
      <c r="AET31" s="137"/>
      <c r="AEU31" s="137"/>
      <c r="AEV31" s="137"/>
      <c r="AEW31" s="137"/>
      <c r="AEX31" s="137"/>
      <c r="AEY31" s="137"/>
      <c r="AEZ31" s="137"/>
      <c r="AFA31" s="137"/>
      <c r="AFB31" s="137"/>
      <c r="AFC31" s="137"/>
      <c r="AFD31" s="137"/>
      <c r="AFE31" s="137"/>
      <c r="AFF31" s="137"/>
      <c r="AFG31" s="137"/>
      <c r="AFH31" s="137"/>
      <c r="AFI31" s="137"/>
      <c r="AFJ31" s="137"/>
      <c r="AFK31" s="137"/>
      <c r="AFL31" s="137"/>
      <c r="AFM31" s="137"/>
      <c r="AFN31" s="137"/>
      <c r="AFO31" s="137"/>
      <c r="AFP31" s="137"/>
      <c r="AFQ31" s="137"/>
      <c r="AFR31" s="137"/>
      <c r="AFS31" s="137"/>
      <c r="AFT31" s="137"/>
      <c r="AFU31" s="137"/>
      <c r="AFV31" s="137"/>
      <c r="AFW31" s="137"/>
      <c r="AFX31" s="137"/>
      <c r="AFY31" s="137"/>
      <c r="AFZ31" s="137"/>
      <c r="AGA31" s="137"/>
      <c r="AGB31" s="137"/>
      <c r="AGC31" s="137"/>
      <c r="AGD31" s="137"/>
      <c r="AGE31" s="137"/>
      <c r="AGF31" s="137"/>
      <c r="AGG31" s="137"/>
      <c r="AGH31" s="137"/>
      <c r="AGI31" s="137"/>
      <c r="AGJ31" s="137"/>
      <c r="AGK31" s="137"/>
      <c r="AGL31" s="137"/>
      <c r="AGM31" s="137"/>
      <c r="AGN31" s="137"/>
      <c r="AGO31" s="137"/>
      <c r="AGP31" s="137"/>
      <c r="AGQ31" s="137"/>
      <c r="AGR31" s="137"/>
      <c r="AGS31" s="137"/>
      <c r="AGT31" s="137"/>
      <c r="AGU31" s="137"/>
      <c r="AGV31" s="137"/>
      <c r="AGW31" s="137"/>
      <c r="AGX31" s="137"/>
      <c r="AGY31" s="137"/>
      <c r="AGZ31" s="137"/>
      <c r="AHA31" s="137"/>
      <c r="AHB31" s="137"/>
      <c r="AHC31" s="137"/>
      <c r="AHD31" s="137"/>
      <c r="AHE31" s="137"/>
      <c r="AHF31" s="137"/>
      <c r="AHG31" s="137"/>
      <c r="AHH31" s="137"/>
      <c r="AHI31" s="137"/>
      <c r="AHJ31" s="137"/>
      <c r="AHK31" s="137"/>
      <c r="AHL31" s="137"/>
      <c r="AHM31" s="137"/>
      <c r="AHN31" s="137"/>
      <c r="AHO31" s="137"/>
      <c r="AHP31" s="137"/>
      <c r="AHQ31" s="137"/>
      <c r="AHR31" s="137"/>
      <c r="AHS31" s="137"/>
      <c r="AHT31" s="137"/>
      <c r="AHU31" s="137"/>
      <c r="AHV31" s="137"/>
      <c r="AHW31" s="137"/>
      <c r="AHX31" s="137"/>
      <c r="AHY31" s="137"/>
      <c r="AHZ31" s="137"/>
      <c r="AIA31" s="137"/>
      <c r="AIB31" s="137"/>
      <c r="AIC31" s="137"/>
      <c r="AID31" s="137"/>
      <c r="AIE31" s="137"/>
      <c r="AIF31" s="137"/>
      <c r="AIG31" s="137"/>
      <c r="AIH31" s="137"/>
      <c r="AII31" s="137"/>
      <c r="AIJ31" s="137"/>
      <c r="AIK31" s="137"/>
      <c r="AIL31" s="137"/>
      <c r="AIM31" s="137"/>
      <c r="AIN31" s="137"/>
      <c r="AIO31" s="137"/>
      <c r="AIP31" s="137"/>
      <c r="AIQ31" s="137"/>
      <c r="AIR31" s="137"/>
      <c r="AIS31" s="137"/>
      <c r="AIT31" s="137"/>
      <c r="AIU31" s="137"/>
      <c r="AIV31" s="137"/>
      <c r="AIW31" s="137"/>
      <c r="AIX31" s="137"/>
      <c r="AIY31" s="137"/>
      <c r="AIZ31" s="137"/>
      <c r="AJA31" s="137"/>
      <c r="AJB31" s="137"/>
      <c r="AJC31" s="137"/>
      <c r="AJD31" s="137"/>
      <c r="AJE31" s="137"/>
      <c r="AJF31" s="137"/>
      <c r="AJG31" s="137"/>
      <c r="AJH31" s="137"/>
      <c r="AJI31" s="137"/>
      <c r="AJJ31" s="137"/>
      <c r="AJK31" s="137"/>
      <c r="AJL31" s="137"/>
      <c r="AJM31" s="137"/>
      <c r="AJN31" s="137"/>
      <c r="AJO31" s="137"/>
      <c r="AJP31" s="137"/>
      <c r="AJQ31" s="137"/>
      <c r="AJR31" s="137"/>
      <c r="AJS31" s="137"/>
      <c r="AJT31" s="137"/>
      <c r="AJU31" s="137"/>
      <c r="AJV31" s="137"/>
      <c r="AJW31" s="137"/>
      <c r="AJX31" s="137"/>
      <c r="AJY31" s="137"/>
      <c r="AJZ31" s="137"/>
      <c r="AKA31" s="137"/>
      <c r="AKB31" s="137"/>
      <c r="AKC31" s="137"/>
      <c r="AKD31" s="137"/>
      <c r="AKE31" s="137"/>
      <c r="AKF31" s="137"/>
      <c r="AKG31" s="137"/>
      <c r="AKH31" s="137"/>
      <c r="AKI31" s="137"/>
      <c r="AKJ31" s="137"/>
      <c r="AKK31" s="137"/>
      <c r="AKL31" s="137"/>
      <c r="AKM31" s="137"/>
      <c r="AKN31" s="137"/>
      <c r="AKO31" s="137"/>
      <c r="AKP31" s="137"/>
      <c r="AKQ31" s="137"/>
      <c r="AKR31" s="137"/>
      <c r="AKS31" s="137"/>
      <c r="AKT31" s="137"/>
      <c r="AKU31" s="137"/>
      <c r="AKV31" s="137"/>
      <c r="AKW31" s="137"/>
      <c r="AKX31" s="137"/>
      <c r="AKY31" s="137"/>
      <c r="AKZ31" s="137"/>
      <c r="ALA31" s="137"/>
      <c r="ALB31" s="137"/>
      <c r="ALC31" s="137"/>
      <c r="ALD31" s="137"/>
      <c r="ALE31" s="137"/>
      <c r="ALF31" s="137"/>
      <c r="ALG31" s="137"/>
      <c r="ALH31" s="137"/>
      <c r="ALI31" s="137"/>
      <c r="ALJ31" s="137"/>
      <c r="ALK31" s="137"/>
      <c r="ALL31" s="137"/>
      <c r="ALM31" s="137"/>
      <c r="ALN31" s="137"/>
      <c r="ALO31" s="137"/>
      <c r="ALP31" s="137"/>
      <c r="ALQ31" s="137"/>
      <c r="ALR31" s="137"/>
      <c r="ALS31" s="137"/>
      <c r="ALT31" s="137"/>
      <c r="ALU31" s="137"/>
      <c r="ALV31" s="137"/>
      <c r="ALW31" s="137"/>
      <c r="ALX31" s="137"/>
      <c r="ALY31" s="137"/>
      <c r="ALZ31" s="137"/>
      <c r="AMA31" s="137"/>
      <c r="AMB31" s="137"/>
      <c r="AMC31" s="137"/>
      <c r="AMD31" s="137"/>
      <c r="AME31" s="137"/>
      <c r="AMF31" s="137"/>
      <c r="AMG31" s="137"/>
      <c r="AMH31" s="137"/>
      <c r="AMI31" s="137"/>
      <c r="AMJ31" s="137"/>
      <c r="AMK31" s="137"/>
      <c r="AML31" s="137"/>
      <c r="AMM31" s="137"/>
      <c r="AMN31" s="137"/>
      <c r="AMO31" s="137"/>
      <c r="AMP31" s="137"/>
      <c r="AMQ31" s="137"/>
      <c r="AMR31" s="137"/>
      <c r="AMS31" s="137"/>
      <c r="AMT31" s="137"/>
      <c r="AMU31" s="137"/>
      <c r="AMV31" s="137"/>
      <c r="AMW31" s="137"/>
      <c r="AMX31" s="137"/>
      <c r="AMY31" s="137"/>
      <c r="AMZ31" s="137"/>
      <c r="ANA31" s="137"/>
      <c r="ANB31" s="137"/>
      <c r="ANC31" s="137"/>
      <c r="AND31" s="137"/>
      <c r="ANE31" s="137"/>
      <c r="ANF31" s="137"/>
      <c r="ANG31" s="137"/>
      <c r="ANH31" s="137"/>
      <c r="ANI31" s="137"/>
      <c r="ANJ31" s="137"/>
      <c r="ANK31" s="137"/>
      <c r="ANL31" s="137"/>
      <c r="ANM31" s="137"/>
      <c r="ANN31" s="137"/>
      <c r="ANO31" s="137"/>
      <c r="ANP31" s="137"/>
      <c r="ANQ31" s="137"/>
      <c r="ANR31" s="137"/>
      <c r="ANS31" s="137"/>
      <c r="ANT31" s="137"/>
      <c r="ANU31" s="137"/>
      <c r="ANV31" s="137"/>
      <c r="ANW31" s="137"/>
      <c r="ANX31" s="137"/>
      <c r="ANY31" s="137"/>
      <c r="ANZ31" s="137"/>
      <c r="AOA31" s="137"/>
      <c r="AOB31" s="137"/>
      <c r="AOC31" s="137"/>
      <c r="AOD31" s="137"/>
      <c r="AOE31" s="137"/>
      <c r="AOF31" s="137"/>
      <c r="AOG31" s="137"/>
      <c r="AOH31" s="137"/>
      <c r="AOI31" s="137"/>
      <c r="AOJ31" s="137"/>
      <c r="AOK31" s="137"/>
      <c r="AOL31" s="137"/>
      <c r="AOM31" s="137"/>
      <c r="AON31" s="137"/>
      <c r="AOO31" s="137"/>
      <c r="AOP31" s="137"/>
      <c r="AOQ31" s="137"/>
      <c r="AOR31" s="137"/>
      <c r="AOS31" s="137"/>
      <c r="AOT31" s="137"/>
      <c r="AOU31" s="137"/>
      <c r="AOV31" s="137"/>
      <c r="AOW31" s="137"/>
      <c r="AOX31" s="137"/>
      <c r="AOY31" s="137"/>
      <c r="AOZ31" s="137"/>
      <c r="APA31" s="137"/>
      <c r="APB31" s="137"/>
      <c r="APC31" s="137"/>
      <c r="APD31" s="137"/>
      <c r="APE31" s="137"/>
      <c r="APF31" s="137"/>
      <c r="APG31" s="137"/>
      <c r="APH31" s="137"/>
      <c r="API31" s="137"/>
      <c r="APJ31" s="137"/>
      <c r="APK31" s="137"/>
      <c r="APL31" s="137"/>
      <c r="APM31" s="137"/>
      <c r="APN31" s="137"/>
      <c r="APO31" s="137"/>
      <c r="APP31" s="137"/>
      <c r="APQ31" s="137"/>
      <c r="APR31" s="137"/>
      <c r="APS31" s="137"/>
      <c r="APT31" s="137"/>
      <c r="APU31" s="137"/>
      <c r="APV31" s="137"/>
      <c r="APW31" s="137"/>
      <c r="APX31" s="137"/>
      <c r="APY31" s="137"/>
      <c r="APZ31" s="137"/>
      <c r="AQA31" s="137"/>
      <c r="AQB31" s="137"/>
      <c r="AQC31" s="137"/>
      <c r="AQD31" s="137"/>
      <c r="AQE31" s="137"/>
      <c r="AQF31" s="137"/>
      <c r="AQG31" s="137"/>
      <c r="AQH31" s="137"/>
      <c r="AQI31" s="137"/>
      <c r="AQJ31" s="137"/>
      <c r="AQK31" s="137"/>
      <c r="AQL31" s="137"/>
      <c r="AQM31" s="137"/>
      <c r="AQN31" s="137"/>
      <c r="AQO31" s="137"/>
      <c r="AQP31" s="137"/>
      <c r="AQQ31" s="137"/>
      <c r="AQR31" s="137"/>
      <c r="AQS31" s="137"/>
      <c r="AQT31" s="137"/>
      <c r="AQU31" s="137"/>
      <c r="AQV31" s="137"/>
      <c r="AQW31" s="137"/>
      <c r="AQX31" s="137"/>
      <c r="AQY31" s="137"/>
      <c r="AQZ31" s="137"/>
      <c r="ARA31" s="137"/>
      <c r="ARB31" s="137"/>
      <c r="ARC31" s="137"/>
      <c r="ARD31" s="137"/>
      <c r="ARE31" s="137"/>
      <c r="ARF31" s="137"/>
      <c r="ARG31" s="137"/>
      <c r="ARH31" s="137"/>
      <c r="ARI31" s="137"/>
      <c r="ARJ31" s="137"/>
      <c r="ARK31" s="137"/>
      <c r="ARL31" s="137"/>
      <c r="ARM31" s="137"/>
      <c r="ARN31" s="137"/>
      <c r="ARO31" s="137"/>
      <c r="ARP31" s="137"/>
      <c r="ARQ31" s="137"/>
      <c r="ARR31" s="137"/>
      <c r="ARS31" s="137"/>
      <c r="ART31" s="137"/>
      <c r="ARU31" s="137"/>
      <c r="ARV31" s="137"/>
      <c r="ARW31" s="137"/>
      <c r="ARX31" s="137"/>
      <c r="ARY31" s="137"/>
      <c r="ARZ31" s="137"/>
      <c r="ASA31" s="137"/>
      <c r="ASB31" s="137"/>
      <c r="ASC31" s="137"/>
      <c r="ASD31" s="137"/>
      <c r="ASE31" s="137"/>
      <c r="ASF31" s="137"/>
      <c r="ASG31" s="137"/>
      <c r="ASH31" s="137"/>
      <c r="ASI31" s="137"/>
      <c r="ASJ31" s="137"/>
      <c r="ASK31" s="137"/>
      <c r="ASL31" s="137"/>
      <c r="ASM31" s="137"/>
      <c r="ASN31" s="137"/>
      <c r="ASO31" s="137"/>
      <c r="ASP31" s="137"/>
      <c r="ASQ31" s="137"/>
      <c r="ASR31" s="137"/>
      <c r="ASS31" s="137"/>
      <c r="AST31" s="137"/>
      <c r="ASU31" s="137"/>
      <c r="ASV31" s="137"/>
      <c r="ASW31" s="137"/>
      <c r="ASX31" s="137"/>
      <c r="ASY31" s="137"/>
      <c r="ASZ31" s="137"/>
      <c r="ATA31" s="137"/>
      <c r="ATB31" s="137"/>
      <c r="ATC31" s="137"/>
      <c r="ATD31" s="137"/>
      <c r="ATE31" s="137"/>
      <c r="ATF31" s="137"/>
      <c r="ATG31" s="137"/>
      <c r="ATH31" s="137"/>
      <c r="ATI31" s="137"/>
      <c r="ATJ31" s="137"/>
      <c r="ATK31" s="137"/>
      <c r="ATL31" s="137"/>
      <c r="ATM31" s="137"/>
      <c r="ATN31" s="137"/>
      <c r="ATO31" s="137"/>
      <c r="ATP31" s="137"/>
      <c r="ATQ31" s="137"/>
      <c r="ATR31" s="137"/>
      <c r="ATS31" s="137"/>
      <c r="ATT31" s="137"/>
      <c r="ATU31" s="137"/>
      <c r="ATV31" s="137"/>
      <c r="ATW31" s="137"/>
      <c r="ATX31" s="137"/>
      <c r="ATY31" s="137"/>
      <c r="ATZ31" s="137"/>
      <c r="AUA31" s="137"/>
      <c r="AUB31" s="137"/>
      <c r="AUC31" s="137"/>
      <c r="AUD31" s="137"/>
      <c r="AUE31" s="137"/>
      <c r="AUF31" s="137"/>
      <c r="AUG31" s="137"/>
      <c r="AUH31" s="137"/>
      <c r="AUI31" s="137"/>
      <c r="AUJ31" s="137"/>
      <c r="AUK31" s="137"/>
      <c r="AUL31" s="137"/>
      <c r="AUM31" s="137"/>
      <c r="AUN31" s="137"/>
      <c r="AUO31" s="137"/>
      <c r="AUP31" s="137"/>
      <c r="AUQ31" s="137"/>
      <c r="AUR31" s="137"/>
      <c r="AUS31" s="137"/>
      <c r="AUT31" s="137"/>
      <c r="AUU31" s="137"/>
      <c r="AUV31" s="137"/>
      <c r="AUW31" s="137"/>
      <c r="AUX31" s="137"/>
      <c r="AUY31" s="137"/>
      <c r="AUZ31" s="137"/>
      <c r="AVA31" s="137"/>
      <c r="AVB31" s="137"/>
      <c r="AVC31" s="137"/>
      <c r="AVD31" s="137"/>
      <c r="AVE31" s="137"/>
      <c r="AVF31" s="137"/>
      <c r="AVG31" s="137"/>
      <c r="AVH31" s="137"/>
      <c r="AVI31" s="137"/>
      <c r="AVJ31" s="137"/>
      <c r="AVK31" s="137"/>
      <c r="AVL31" s="137"/>
      <c r="AVM31" s="137"/>
      <c r="AVN31" s="137"/>
      <c r="AVO31" s="137"/>
      <c r="AVP31" s="137"/>
      <c r="AVQ31" s="137"/>
      <c r="AVR31" s="137"/>
      <c r="AVS31" s="137"/>
      <c r="AVT31" s="137"/>
      <c r="AVU31" s="137"/>
      <c r="AVV31" s="137"/>
      <c r="AVW31" s="137"/>
      <c r="AVX31" s="137"/>
      <c r="AVY31" s="137"/>
      <c r="AVZ31" s="137"/>
      <c r="AWA31" s="137"/>
      <c r="AWB31" s="137"/>
      <c r="AWC31" s="137"/>
      <c r="AWD31" s="137"/>
      <c r="AWE31" s="137"/>
      <c r="AWF31" s="137"/>
      <c r="AWG31" s="137"/>
      <c r="AWH31" s="137"/>
      <c r="AWI31" s="137"/>
      <c r="AWJ31" s="137"/>
      <c r="AWK31" s="137"/>
      <c r="AWL31" s="137"/>
      <c r="AWM31" s="137"/>
      <c r="AWN31" s="137"/>
      <c r="AWO31" s="137"/>
      <c r="AWP31" s="137"/>
      <c r="AWQ31" s="137"/>
      <c r="AWR31" s="137"/>
      <c r="AWS31" s="137"/>
      <c r="AWT31" s="137"/>
      <c r="AWU31" s="137"/>
      <c r="AWV31" s="137"/>
      <c r="AWW31" s="137"/>
      <c r="AWX31" s="137"/>
      <c r="AWY31" s="137"/>
      <c r="AWZ31" s="137"/>
      <c r="AXA31" s="137"/>
      <c r="AXB31" s="137"/>
      <c r="AXC31" s="137"/>
      <c r="AXD31" s="137"/>
      <c r="AXE31" s="137"/>
      <c r="AXF31" s="137"/>
      <c r="AXG31" s="137"/>
      <c r="AXH31" s="137"/>
      <c r="AXI31" s="137"/>
      <c r="AXJ31" s="137"/>
      <c r="AXK31" s="137"/>
      <c r="AXL31" s="137"/>
      <c r="AXM31" s="137"/>
      <c r="AXN31" s="137"/>
      <c r="AXO31" s="137"/>
      <c r="AXP31" s="137"/>
      <c r="AXQ31" s="137"/>
      <c r="AXR31" s="137"/>
      <c r="AXS31" s="137"/>
      <c r="AXT31" s="137"/>
      <c r="AXU31" s="137"/>
      <c r="AXV31" s="137"/>
      <c r="AXW31" s="137"/>
      <c r="AXX31" s="137"/>
      <c r="AXY31" s="137"/>
      <c r="AXZ31" s="137"/>
      <c r="AYA31" s="137"/>
      <c r="AYB31" s="137"/>
      <c r="AYC31" s="137"/>
      <c r="AYD31" s="137"/>
      <c r="AYE31" s="137"/>
      <c r="AYF31" s="137"/>
      <c r="AYG31" s="137"/>
      <c r="AYH31" s="137"/>
      <c r="AYI31" s="137"/>
      <c r="AYJ31" s="137"/>
      <c r="AYK31" s="137"/>
      <c r="AYL31" s="137"/>
      <c r="AYM31" s="137"/>
      <c r="AYN31" s="137"/>
      <c r="AYO31" s="137"/>
      <c r="AYP31" s="137"/>
      <c r="AYQ31" s="137"/>
      <c r="AYR31" s="137"/>
      <c r="AYS31" s="137"/>
      <c r="AYT31" s="137"/>
      <c r="AYU31" s="137"/>
      <c r="AYV31" s="137"/>
      <c r="AYW31" s="137"/>
      <c r="AYX31" s="137"/>
      <c r="AYY31" s="137"/>
      <c r="AYZ31" s="137"/>
      <c r="AZA31" s="137"/>
      <c r="AZB31" s="137"/>
      <c r="AZC31" s="137"/>
      <c r="AZD31" s="137"/>
      <c r="AZE31" s="137"/>
      <c r="AZF31" s="137"/>
      <c r="AZG31" s="137"/>
      <c r="AZH31" s="137"/>
      <c r="AZI31" s="137"/>
      <c r="AZJ31" s="137"/>
      <c r="AZK31" s="137"/>
      <c r="AZL31" s="137"/>
      <c r="AZM31" s="137"/>
      <c r="AZN31" s="137"/>
      <c r="AZO31" s="137"/>
      <c r="AZP31" s="137"/>
      <c r="AZQ31" s="137"/>
      <c r="AZR31" s="137"/>
      <c r="AZS31" s="137"/>
      <c r="AZT31" s="137"/>
      <c r="AZU31" s="137"/>
      <c r="AZV31" s="137"/>
      <c r="AZW31" s="137"/>
      <c r="AZX31" s="137"/>
      <c r="AZY31" s="137"/>
      <c r="AZZ31" s="137"/>
      <c r="BAA31" s="137"/>
      <c r="BAB31" s="137"/>
      <c r="BAC31" s="137"/>
      <c r="BAD31" s="137"/>
      <c r="BAE31" s="137"/>
      <c r="BAF31" s="137"/>
      <c r="BAG31" s="137"/>
      <c r="BAH31" s="137"/>
      <c r="BAI31" s="137"/>
      <c r="BAJ31" s="137"/>
      <c r="BAK31" s="137"/>
      <c r="BAL31" s="137"/>
      <c r="BAM31" s="137"/>
      <c r="BAN31" s="137"/>
      <c r="BAO31" s="137"/>
      <c r="BAP31" s="137"/>
      <c r="BAQ31" s="137"/>
      <c r="BAR31" s="137"/>
      <c r="BAS31" s="137"/>
      <c r="BAT31" s="137"/>
      <c r="BAU31" s="137"/>
      <c r="BAV31" s="137"/>
      <c r="BAW31" s="137"/>
      <c r="BAX31" s="137"/>
      <c r="BAY31" s="137"/>
      <c r="BAZ31" s="137"/>
      <c r="BBA31" s="137"/>
      <c r="BBB31" s="137"/>
      <c r="BBC31" s="137"/>
      <c r="BBD31" s="137"/>
      <c r="BBE31" s="137"/>
      <c r="BBF31" s="137"/>
      <c r="BBG31" s="137"/>
      <c r="BBH31" s="137"/>
      <c r="BBI31" s="137"/>
      <c r="BBJ31" s="137"/>
      <c r="BBK31" s="137"/>
      <c r="BBL31" s="137"/>
      <c r="BBM31" s="137"/>
      <c r="BBN31" s="137"/>
      <c r="BBO31" s="137"/>
      <c r="BBP31" s="137"/>
      <c r="BBQ31" s="137"/>
      <c r="BBR31" s="137"/>
      <c r="BBS31" s="137"/>
      <c r="BBT31" s="137"/>
      <c r="BBU31" s="137"/>
      <c r="BBV31" s="137"/>
      <c r="BBW31" s="137"/>
      <c r="BBX31" s="137"/>
      <c r="BBY31" s="137"/>
      <c r="BBZ31" s="137"/>
      <c r="BCA31" s="137"/>
      <c r="BCB31" s="137"/>
      <c r="BCC31" s="137"/>
      <c r="BCD31" s="137"/>
      <c r="BCE31" s="137"/>
      <c r="BCF31" s="137"/>
      <c r="BCG31" s="137"/>
      <c r="BCH31" s="137"/>
      <c r="BCI31" s="137"/>
      <c r="BCJ31" s="137"/>
      <c r="BCK31" s="137"/>
      <c r="BCL31" s="137"/>
      <c r="BCM31" s="137"/>
      <c r="BCN31" s="137"/>
      <c r="BCO31" s="137"/>
      <c r="BCP31" s="137"/>
      <c r="BCQ31" s="137"/>
      <c r="BCR31" s="137"/>
      <c r="BCS31" s="137"/>
      <c r="BCT31" s="137"/>
      <c r="BCU31" s="137"/>
      <c r="BCV31" s="137"/>
      <c r="BCW31" s="137"/>
      <c r="BCX31" s="137"/>
      <c r="BCY31" s="137"/>
      <c r="BCZ31" s="137"/>
      <c r="BDA31" s="137"/>
      <c r="BDB31" s="137"/>
      <c r="BDC31" s="137"/>
      <c r="BDD31" s="137"/>
      <c r="BDE31" s="137"/>
      <c r="BDF31" s="137"/>
      <c r="BDG31" s="137"/>
      <c r="BDH31" s="137"/>
      <c r="BDI31" s="137"/>
      <c r="BDJ31" s="137"/>
      <c r="BDK31" s="137"/>
      <c r="BDL31" s="137"/>
      <c r="BDM31" s="137"/>
      <c r="BDN31" s="137"/>
      <c r="BDO31" s="137"/>
      <c r="BDP31" s="137"/>
      <c r="BDQ31" s="137"/>
      <c r="BDR31" s="137"/>
      <c r="BDS31" s="137"/>
      <c r="BDT31" s="137"/>
      <c r="BDU31" s="137"/>
      <c r="BDV31" s="137"/>
      <c r="BDW31" s="137"/>
      <c r="BDX31" s="137"/>
      <c r="BDY31" s="137"/>
      <c r="BDZ31" s="137"/>
      <c r="BEA31" s="137"/>
      <c r="BEB31" s="137"/>
      <c r="BEC31" s="137"/>
      <c r="BED31" s="137"/>
      <c r="BEE31" s="137"/>
      <c r="BEF31" s="137"/>
      <c r="BEG31" s="137"/>
      <c r="BEH31" s="137"/>
      <c r="BEI31" s="137"/>
      <c r="BEJ31" s="137"/>
      <c r="BEK31" s="137"/>
      <c r="BEL31" s="137"/>
      <c r="BEM31" s="137"/>
      <c r="BEN31" s="137"/>
      <c r="BEO31" s="137"/>
      <c r="BEP31" s="137"/>
      <c r="BEQ31" s="137"/>
      <c r="BER31" s="137"/>
      <c r="BES31" s="137"/>
      <c r="BET31" s="137"/>
      <c r="BEU31" s="137"/>
      <c r="BEV31" s="137"/>
      <c r="BEW31" s="137"/>
      <c r="BEX31" s="137"/>
      <c r="BEY31" s="137"/>
      <c r="BEZ31" s="137"/>
      <c r="BFA31" s="137"/>
      <c r="BFB31" s="137"/>
      <c r="BFC31" s="137"/>
      <c r="BFD31" s="137"/>
      <c r="BFE31" s="137"/>
      <c r="BFF31" s="137"/>
      <c r="BFG31" s="137"/>
      <c r="BFH31" s="137"/>
      <c r="BFI31" s="137"/>
      <c r="BFJ31" s="137"/>
      <c r="BFK31" s="137"/>
      <c r="BFL31" s="137"/>
      <c r="BFM31" s="137"/>
      <c r="BFN31" s="137"/>
      <c r="BFO31" s="137"/>
      <c r="BFP31" s="137"/>
      <c r="BFQ31" s="137"/>
      <c r="BFR31" s="137"/>
      <c r="BFS31" s="137"/>
      <c r="BFT31" s="137"/>
      <c r="BFU31" s="137"/>
      <c r="BFV31" s="137"/>
      <c r="BFW31" s="137"/>
      <c r="BFX31" s="137"/>
      <c r="BFY31" s="137"/>
      <c r="BFZ31" s="137"/>
      <c r="BGA31" s="137"/>
      <c r="BGB31" s="137"/>
      <c r="BGC31" s="137"/>
      <c r="BGD31" s="137"/>
      <c r="BGE31" s="137"/>
      <c r="BGF31" s="137"/>
      <c r="BGG31" s="137"/>
      <c r="BGH31" s="137"/>
      <c r="BGI31" s="137"/>
      <c r="BGJ31" s="137"/>
      <c r="BGK31" s="137"/>
      <c r="BGL31" s="137"/>
      <c r="BGM31" s="137"/>
      <c r="BGN31" s="137"/>
      <c r="BGO31" s="137"/>
      <c r="BGP31" s="137"/>
      <c r="BGQ31" s="137"/>
      <c r="BGR31" s="137"/>
      <c r="BGS31" s="137"/>
      <c r="BGT31" s="137"/>
      <c r="BGU31" s="137"/>
      <c r="BGV31" s="137"/>
      <c r="BGW31" s="137"/>
      <c r="BGX31" s="137"/>
      <c r="BGY31" s="137"/>
      <c r="BGZ31" s="137"/>
      <c r="BHA31" s="137"/>
      <c r="BHB31" s="137"/>
      <c r="BHC31" s="137"/>
      <c r="BHD31" s="137"/>
      <c r="BHE31" s="137"/>
      <c r="BHF31" s="137"/>
      <c r="BHG31" s="137"/>
      <c r="BHH31" s="137"/>
      <c r="BHI31" s="137"/>
      <c r="BHJ31" s="137"/>
      <c r="BHK31" s="137"/>
      <c r="BHL31" s="137"/>
      <c r="BHM31" s="137"/>
      <c r="BHN31" s="137"/>
      <c r="BHO31" s="137"/>
      <c r="BHP31" s="137"/>
      <c r="BHQ31" s="137"/>
      <c r="BHR31" s="137"/>
      <c r="BHS31" s="137"/>
      <c r="BHT31" s="137"/>
      <c r="BHU31" s="137"/>
      <c r="BHV31" s="137"/>
      <c r="BHW31" s="137"/>
      <c r="BHX31" s="137"/>
      <c r="BHY31" s="137"/>
      <c r="BHZ31" s="137"/>
      <c r="BIA31" s="137"/>
      <c r="BIB31" s="137"/>
      <c r="BIC31" s="137"/>
      <c r="BID31" s="137"/>
      <c r="BIE31" s="137"/>
      <c r="BIF31" s="137"/>
      <c r="BIG31" s="137"/>
      <c r="BIH31" s="137"/>
      <c r="BII31" s="137"/>
      <c r="BIJ31" s="137"/>
      <c r="BIK31" s="137"/>
      <c r="BIL31" s="137"/>
      <c r="BIM31" s="137"/>
      <c r="BIN31" s="137"/>
      <c r="BIO31" s="137"/>
      <c r="BIP31" s="137"/>
      <c r="BIQ31" s="137"/>
      <c r="BIR31" s="137"/>
      <c r="BIS31" s="137"/>
      <c r="BIT31" s="137"/>
      <c r="BIU31" s="137"/>
      <c r="BIV31" s="137"/>
      <c r="BIW31" s="137"/>
      <c r="BIX31" s="137"/>
      <c r="BIY31" s="137"/>
      <c r="BIZ31" s="137"/>
      <c r="BJA31" s="137"/>
      <c r="BJB31" s="137"/>
      <c r="BJC31" s="137"/>
      <c r="BJD31" s="137"/>
      <c r="BJE31" s="137"/>
      <c r="BJF31" s="137"/>
      <c r="BJG31" s="137"/>
      <c r="BJH31" s="137"/>
      <c r="BJI31" s="137"/>
      <c r="BJJ31" s="137"/>
      <c r="BJK31" s="137"/>
      <c r="BJL31" s="137"/>
      <c r="BJM31" s="137"/>
      <c r="BJN31" s="137"/>
      <c r="BJO31" s="137"/>
      <c r="BJP31" s="137"/>
      <c r="BJQ31" s="137"/>
      <c r="BJR31" s="137"/>
      <c r="BJS31" s="137"/>
      <c r="BJT31" s="137"/>
      <c r="BJU31" s="137"/>
      <c r="BJV31" s="137"/>
      <c r="BJW31" s="137"/>
      <c r="BJX31" s="137"/>
      <c r="BJY31" s="137"/>
      <c r="BJZ31" s="137"/>
      <c r="BKA31" s="137"/>
      <c r="BKB31" s="137"/>
      <c r="BKC31" s="137"/>
      <c r="BKD31" s="137"/>
      <c r="BKE31" s="137"/>
      <c r="BKF31" s="137"/>
      <c r="BKG31" s="137"/>
      <c r="BKH31" s="137"/>
      <c r="BKI31" s="137"/>
      <c r="BKJ31" s="137"/>
      <c r="BKK31" s="137"/>
      <c r="BKL31" s="137"/>
      <c r="BKM31" s="137"/>
      <c r="BKN31" s="137"/>
      <c r="BKO31" s="137"/>
      <c r="BKP31" s="137"/>
      <c r="BKQ31" s="137"/>
      <c r="BKR31" s="137"/>
      <c r="BKS31" s="137"/>
      <c r="BKT31" s="137"/>
      <c r="BKU31" s="137"/>
      <c r="BKV31" s="137"/>
      <c r="BKW31" s="137"/>
      <c r="BKX31" s="137"/>
      <c r="BKY31" s="137"/>
      <c r="BKZ31" s="137"/>
      <c r="BLA31" s="137"/>
      <c r="BLB31" s="137"/>
      <c r="BLC31" s="137"/>
      <c r="BLD31" s="137"/>
      <c r="BLE31" s="137"/>
      <c r="BLF31" s="137"/>
      <c r="BLG31" s="137"/>
      <c r="BLH31" s="137"/>
      <c r="BLI31" s="137"/>
      <c r="BLJ31" s="137"/>
      <c r="BLK31" s="137"/>
      <c r="BLL31" s="137"/>
      <c r="BLM31" s="137"/>
      <c r="BLN31" s="137"/>
      <c r="BLO31" s="137"/>
      <c r="BLP31" s="137"/>
      <c r="BLQ31" s="137"/>
      <c r="BLR31" s="137"/>
      <c r="BLS31" s="137"/>
      <c r="BLT31" s="137"/>
      <c r="BLU31" s="137"/>
      <c r="BLV31" s="137"/>
      <c r="BLW31" s="137"/>
      <c r="BLX31" s="137"/>
      <c r="BLY31" s="137"/>
      <c r="BLZ31" s="137"/>
      <c r="BMA31" s="137"/>
      <c r="BMB31" s="137"/>
      <c r="BMC31" s="137"/>
      <c r="BMD31" s="137"/>
      <c r="BME31" s="137"/>
      <c r="BMF31" s="137"/>
      <c r="BMG31" s="137"/>
      <c r="BMH31" s="137"/>
      <c r="BMI31" s="137"/>
      <c r="BMJ31" s="137"/>
      <c r="BMK31" s="137"/>
      <c r="BML31" s="137"/>
      <c r="BMM31" s="137"/>
      <c r="BMN31" s="137"/>
      <c r="BMO31" s="137"/>
      <c r="BMP31" s="137"/>
      <c r="BMQ31" s="137"/>
      <c r="BMR31" s="137"/>
      <c r="BMS31" s="137"/>
      <c r="BMT31" s="137"/>
      <c r="BMU31" s="137"/>
      <c r="BMV31" s="137"/>
      <c r="BMW31" s="137"/>
      <c r="BMX31" s="137"/>
      <c r="BMY31" s="137"/>
      <c r="BMZ31" s="137"/>
      <c r="BNA31" s="137"/>
      <c r="BNB31" s="137"/>
      <c r="BNC31" s="137"/>
      <c r="BND31" s="137"/>
      <c r="BNE31" s="137"/>
      <c r="BNF31" s="137"/>
      <c r="BNG31" s="137"/>
      <c r="BNH31" s="137"/>
      <c r="BNI31" s="137"/>
      <c r="BNJ31" s="137"/>
      <c r="BNK31" s="137"/>
      <c r="BNL31" s="137"/>
      <c r="BNM31" s="137"/>
      <c r="BNN31" s="137"/>
      <c r="BNO31" s="137"/>
      <c r="BNP31" s="137"/>
      <c r="BNQ31" s="137"/>
      <c r="BNR31" s="137"/>
      <c r="BNS31" s="137"/>
      <c r="BNT31" s="137"/>
      <c r="BNU31" s="137"/>
      <c r="BNV31" s="137"/>
      <c r="BNW31" s="137"/>
      <c r="BNX31" s="137"/>
      <c r="BNY31" s="137"/>
      <c r="BNZ31" s="137"/>
      <c r="BOA31" s="137"/>
      <c r="BOB31" s="137"/>
      <c r="BOC31" s="137"/>
      <c r="BOD31" s="137"/>
      <c r="BOE31" s="137"/>
      <c r="BOF31" s="137"/>
      <c r="BOG31" s="137"/>
      <c r="BOH31" s="137"/>
      <c r="BOI31" s="137"/>
      <c r="BOJ31" s="137"/>
      <c r="BOK31" s="137"/>
      <c r="BOL31" s="137"/>
      <c r="BOM31" s="137"/>
      <c r="BON31" s="137"/>
      <c r="BOO31" s="137"/>
      <c r="BOP31" s="137"/>
      <c r="BOQ31" s="137"/>
      <c r="BOR31" s="137"/>
      <c r="BOS31" s="137"/>
      <c r="BOT31" s="137"/>
      <c r="BOU31" s="137"/>
      <c r="BOV31" s="137"/>
      <c r="BOW31" s="137"/>
      <c r="BOX31" s="137"/>
      <c r="BOY31" s="137"/>
      <c r="BOZ31" s="137"/>
      <c r="BPA31" s="137"/>
      <c r="BPB31" s="137"/>
      <c r="BPC31" s="137"/>
      <c r="BPD31" s="137"/>
      <c r="BPE31" s="137"/>
      <c r="BPF31" s="137"/>
      <c r="BPG31" s="137"/>
      <c r="BPH31" s="137"/>
      <c r="BPI31" s="137"/>
      <c r="BPJ31" s="137"/>
      <c r="BPK31" s="137"/>
      <c r="BPL31" s="137"/>
      <c r="BPM31" s="137"/>
      <c r="BPN31" s="137"/>
      <c r="BPO31" s="137"/>
      <c r="BPP31" s="137"/>
      <c r="BPQ31" s="137"/>
      <c r="BPR31" s="137"/>
      <c r="BPS31" s="137"/>
      <c r="BPT31" s="137"/>
      <c r="BPU31" s="137"/>
      <c r="BPV31" s="137"/>
      <c r="BPW31" s="137"/>
      <c r="BPX31" s="137"/>
      <c r="BPY31" s="137"/>
      <c r="BPZ31" s="137"/>
      <c r="BQA31" s="137"/>
      <c r="BQB31" s="137"/>
      <c r="BQC31" s="137"/>
      <c r="BQD31" s="137"/>
      <c r="BQE31" s="137"/>
      <c r="BQF31" s="137"/>
      <c r="BQG31" s="137"/>
      <c r="BQH31" s="137"/>
      <c r="BQI31" s="137"/>
      <c r="BQJ31" s="137"/>
      <c r="BQK31" s="137"/>
      <c r="BQL31" s="137"/>
      <c r="BQM31" s="137"/>
      <c r="BQN31" s="137"/>
      <c r="BQO31" s="137"/>
      <c r="BQP31" s="137"/>
      <c r="BQQ31" s="137"/>
      <c r="BQR31" s="137"/>
      <c r="BQS31" s="137"/>
      <c r="BQT31" s="137"/>
      <c r="BQU31" s="137"/>
      <c r="BQV31" s="137"/>
      <c r="BQW31" s="137"/>
      <c r="BQX31" s="137"/>
      <c r="BQY31" s="137"/>
      <c r="BQZ31" s="137"/>
      <c r="BRA31" s="137"/>
      <c r="BRB31" s="137"/>
      <c r="BRC31" s="137"/>
      <c r="BRD31" s="137"/>
      <c r="BRE31" s="137"/>
      <c r="BRF31" s="137"/>
      <c r="BRG31" s="137"/>
      <c r="BRH31" s="137"/>
      <c r="BRI31" s="137"/>
      <c r="BRJ31" s="137"/>
      <c r="BRK31" s="137"/>
      <c r="BRL31" s="137"/>
      <c r="BRM31" s="137"/>
      <c r="BRN31" s="137"/>
      <c r="BRO31" s="137"/>
      <c r="BRP31" s="137"/>
      <c r="BRQ31" s="137"/>
      <c r="BRR31" s="137"/>
      <c r="BRS31" s="137"/>
      <c r="BRT31" s="137"/>
      <c r="BRU31" s="137"/>
      <c r="BRV31" s="137"/>
      <c r="BRW31" s="137"/>
      <c r="BRX31" s="137"/>
      <c r="BRY31" s="137"/>
      <c r="BRZ31" s="137"/>
      <c r="BSA31" s="137"/>
      <c r="BSB31" s="137"/>
      <c r="BSC31" s="137"/>
      <c r="BSD31" s="137"/>
      <c r="BSE31" s="137"/>
      <c r="BSF31" s="137"/>
      <c r="BSG31" s="137"/>
      <c r="BSH31" s="137"/>
      <c r="BSI31" s="137"/>
      <c r="BSJ31" s="137"/>
      <c r="BSK31" s="137"/>
      <c r="BSL31" s="137"/>
      <c r="BSM31" s="137"/>
      <c r="BSN31" s="137"/>
      <c r="BSO31" s="137"/>
      <c r="BSP31" s="137"/>
      <c r="BSQ31" s="137"/>
      <c r="BSR31" s="137"/>
      <c r="BSS31" s="137"/>
      <c r="BST31" s="137"/>
      <c r="BSU31" s="137"/>
      <c r="BSV31" s="137"/>
      <c r="BSW31" s="137"/>
      <c r="BSX31" s="137"/>
      <c r="BSY31" s="137"/>
      <c r="BSZ31" s="137"/>
      <c r="BTA31" s="137"/>
      <c r="BTB31" s="137"/>
      <c r="BTC31" s="137"/>
      <c r="BTD31" s="137"/>
      <c r="BTE31" s="137"/>
      <c r="BTF31" s="137"/>
      <c r="BTG31" s="137"/>
      <c r="BTH31" s="137"/>
      <c r="BTI31" s="137"/>
      <c r="BTJ31" s="137"/>
      <c r="BTK31" s="137"/>
      <c r="BTL31" s="137"/>
      <c r="BTM31" s="137"/>
      <c r="BTN31" s="137"/>
      <c r="BTO31" s="137"/>
      <c r="BTP31" s="137"/>
      <c r="BTQ31" s="137"/>
      <c r="BTR31" s="137"/>
      <c r="BTS31" s="137"/>
      <c r="BTT31" s="137"/>
      <c r="BTU31" s="137"/>
      <c r="BTV31" s="137"/>
      <c r="BTW31" s="137"/>
      <c r="BTX31" s="137"/>
      <c r="BTY31" s="137"/>
      <c r="BTZ31" s="137"/>
      <c r="BUA31" s="137"/>
      <c r="BUB31" s="137"/>
      <c r="BUC31" s="137"/>
      <c r="BUD31" s="137"/>
      <c r="BUE31" s="137"/>
      <c r="BUF31" s="137"/>
      <c r="BUG31" s="137"/>
      <c r="BUH31" s="137"/>
      <c r="BUI31" s="137"/>
      <c r="BUJ31" s="137"/>
      <c r="BUK31" s="137"/>
      <c r="BUL31" s="137"/>
      <c r="BUM31" s="137"/>
      <c r="BUN31" s="137"/>
      <c r="BUO31" s="137"/>
      <c r="BUP31" s="137"/>
      <c r="BUQ31" s="137"/>
      <c r="BUR31" s="137"/>
      <c r="BUS31" s="137"/>
      <c r="BUT31" s="137"/>
      <c r="BUU31" s="137"/>
      <c r="BUV31" s="137"/>
      <c r="BUW31" s="137"/>
      <c r="BUX31" s="137"/>
      <c r="BUY31" s="137"/>
      <c r="BUZ31" s="137"/>
      <c r="BVA31" s="137"/>
      <c r="BVB31" s="137"/>
      <c r="BVC31" s="137"/>
      <c r="BVD31" s="137"/>
      <c r="BVE31" s="137"/>
      <c r="BVF31" s="137"/>
      <c r="BVG31" s="137"/>
      <c r="BVH31" s="137"/>
      <c r="BVI31" s="137"/>
      <c r="BVJ31" s="137"/>
      <c r="BVK31" s="137"/>
      <c r="BVL31" s="137"/>
      <c r="BVM31" s="137"/>
      <c r="BVN31" s="137"/>
      <c r="BVO31" s="137"/>
      <c r="BVP31" s="137"/>
      <c r="BVQ31" s="137"/>
      <c r="BVR31" s="137"/>
      <c r="BVS31" s="137"/>
      <c r="BVT31" s="137"/>
      <c r="BVU31" s="137"/>
      <c r="BVV31" s="137"/>
      <c r="BVW31" s="137"/>
      <c r="BVX31" s="137"/>
      <c r="BVY31" s="137"/>
      <c r="BVZ31" s="137"/>
      <c r="BWA31" s="137"/>
      <c r="BWB31" s="137"/>
      <c r="BWC31" s="137"/>
      <c r="BWD31" s="137"/>
      <c r="BWE31" s="137"/>
      <c r="BWF31" s="137"/>
      <c r="BWG31" s="137"/>
      <c r="BWH31" s="137"/>
      <c r="BWI31" s="137"/>
      <c r="BWJ31" s="137"/>
      <c r="BWK31" s="137"/>
      <c r="BWL31" s="137"/>
      <c r="BWM31" s="137"/>
      <c r="BWN31" s="137"/>
      <c r="BWO31" s="137"/>
      <c r="BWP31" s="137"/>
      <c r="BWQ31" s="137"/>
      <c r="BWR31" s="137"/>
      <c r="BWS31" s="137"/>
      <c r="BWT31" s="137"/>
      <c r="BWU31" s="137"/>
      <c r="BWV31" s="137"/>
      <c r="BWW31" s="137"/>
      <c r="BWX31" s="137"/>
      <c r="BWY31" s="137"/>
      <c r="BWZ31" s="137"/>
      <c r="BXA31" s="137"/>
      <c r="BXB31" s="137"/>
      <c r="BXC31" s="137"/>
      <c r="BXD31" s="137"/>
      <c r="BXE31" s="137"/>
      <c r="BXF31" s="137"/>
      <c r="BXG31" s="137"/>
      <c r="BXH31" s="137"/>
      <c r="BXI31" s="137"/>
      <c r="BXJ31" s="137"/>
      <c r="BXK31" s="137"/>
      <c r="BXL31" s="137"/>
      <c r="BXM31" s="137"/>
      <c r="BXN31" s="137"/>
      <c r="BXO31" s="137"/>
      <c r="BXP31" s="137"/>
      <c r="BXQ31" s="137"/>
      <c r="BXR31" s="137"/>
      <c r="BXS31" s="137"/>
      <c r="BXT31" s="137"/>
      <c r="BXU31" s="137"/>
      <c r="BXV31" s="137"/>
      <c r="BXW31" s="137"/>
      <c r="BXX31" s="137"/>
      <c r="BXY31" s="137"/>
      <c r="BXZ31" s="137"/>
      <c r="BYA31" s="137"/>
      <c r="BYB31" s="137"/>
      <c r="BYC31" s="137"/>
      <c r="BYD31" s="137"/>
      <c r="BYE31" s="137"/>
      <c r="BYF31" s="137"/>
      <c r="BYG31" s="137"/>
      <c r="BYH31" s="137"/>
      <c r="BYI31" s="137"/>
      <c r="BYJ31" s="137"/>
      <c r="BYK31" s="137"/>
      <c r="BYL31" s="137"/>
      <c r="BYM31" s="137"/>
      <c r="BYN31" s="137"/>
      <c r="BYO31" s="137"/>
      <c r="BYP31" s="137"/>
      <c r="BYQ31" s="137"/>
      <c r="BYR31" s="137"/>
      <c r="BYS31" s="137"/>
      <c r="BYT31" s="137"/>
      <c r="BYU31" s="137"/>
      <c r="BYV31" s="137"/>
      <c r="BYW31" s="137"/>
      <c r="BYX31" s="137"/>
      <c r="BYY31" s="137"/>
      <c r="BYZ31" s="137"/>
      <c r="BZA31" s="137"/>
      <c r="BZB31" s="137"/>
      <c r="BZC31" s="137"/>
      <c r="BZD31" s="137"/>
      <c r="BZE31" s="137"/>
      <c r="BZF31" s="137"/>
      <c r="BZG31" s="137"/>
      <c r="BZH31" s="137"/>
      <c r="BZI31" s="137"/>
      <c r="BZJ31" s="137"/>
      <c r="BZK31" s="137"/>
      <c r="BZL31" s="137"/>
      <c r="BZM31" s="137"/>
      <c r="BZN31" s="137"/>
      <c r="BZO31" s="137"/>
      <c r="BZP31" s="137"/>
      <c r="BZQ31" s="137"/>
      <c r="BZR31" s="137"/>
      <c r="BZS31" s="137"/>
      <c r="BZT31" s="137"/>
      <c r="BZU31" s="137"/>
      <c r="BZV31" s="137"/>
      <c r="BZW31" s="137"/>
      <c r="BZX31" s="137"/>
      <c r="BZY31" s="137"/>
      <c r="BZZ31" s="137"/>
      <c r="CAA31" s="137"/>
      <c r="CAB31" s="137"/>
      <c r="CAC31" s="137"/>
      <c r="CAD31" s="137"/>
      <c r="CAE31" s="137"/>
      <c r="CAF31" s="137"/>
      <c r="CAG31" s="137"/>
      <c r="CAH31" s="137"/>
      <c r="CAI31" s="137"/>
      <c r="CAJ31" s="137"/>
      <c r="CAK31" s="137"/>
      <c r="CAL31" s="137"/>
      <c r="CAM31" s="137"/>
      <c r="CAN31" s="137"/>
      <c r="CAO31" s="137"/>
      <c r="CAP31" s="137"/>
      <c r="CAQ31" s="137"/>
      <c r="CAR31" s="137"/>
      <c r="CAS31" s="137"/>
      <c r="CAT31" s="137"/>
      <c r="CAU31" s="137"/>
      <c r="CAV31" s="137"/>
      <c r="CAW31" s="137"/>
      <c r="CAX31" s="137"/>
      <c r="CAY31" s="137"/>
      <c r="CAZ31" s="137"/>
      <c r="CBA31" s="137"/>
      <c r="CBB31" s="137"/>
      <c r="CBC31" s="137"/>
      <c r="CBD31" s="137"/>
      <c r="CBE31" s="137"/>
      <c r="CBF31" s="137"/>
      <c r="CBG31" s="137"/>
      <c r="CBH31" s="137"/>
      <c r="CBI31" s="137"/>
      <c r="CBJ31" s="137"/>
      <c r="CBK31" s="137"/>
      <c r="CBL31" s="137"/>
      <c r="CBM31" s="137"/>
      <c r="CBN31" s="137"/>
      <c r="CBO31" s="137"/>
      <c r="CBP31" s="137"/>
      <c r="CBQ31" s="137"/>
      <c r="CBR31" s="137"/>
      <c r="CBS31" s="137"/>
      <c r="CBT31" s="137"/>
      <c r="CBU31" s="137"/>
      <c r="CBV31" s="137"/>
      <c r="CBW31" s="137"/>
      <c r="CBX31" s="137"/>
      <c r="CBY31" s="137"/>
      <c r="CBZ31" s="137"/>
      <c r="CCA31" s="137"/>
      <c r="CCB31" s="137"/>
      <c r="CCC31" s="137"/>
      <c r="CCD31" s="137"/>
      <c r="CCE31" s="137"/>
      <c r="CCF31" s="137"/>
      <c r="CCG31" s="137"/>
      <c r="CCH31" s="137"/>
      <c r="CCI31" s="137"/>
      <c r="CCJ31" s="137"/>
      <c r="CCK31" s="137"/>
      <c r="CCL31" s="137"/>
      <c r="CCM31" s="137"/>
      <c r="CCN31" s="137"/>
      <c r="CCO31" s="137"/>
      <c r="CCP31" s="137"/>
      <c r="CCQ31" s="137"/>
      <c r="CCR31" s="137"/>
      <c r="CCS31" s="137"/>
      <c r="CCT31" s="137"/>
      <c r="CCU31" s="137"/>
      <c r="CCV31" s="137"/>
      <c r="CCW31" s="137"/>
      <c r="CCX31" s="137"/>
      <c r="CCY31" s="137"/>
      <c r="CCZ31" s="137"/>
      <c r="CDA31" s="137"/>
      <c r="CDB31" s="137"/>
      <c r="CDC31" s="137"/>
      <c r="CDD31" s="137"/>
      <c r="CDE31" s="137"/>
      <c r="CDF31" s="137"/>
      <c r="CDG31" s="137"/>
      <c r="CDH31" s="137"/>
      <c r="CDI31" s="137"/>
      <c r="CDJ31" s="137"/>
      <c r="CDK31" s="137"/>
      <c r="CDL31" s="137"/>
      <c r="CDM31" s="137"/>
      <c r="CDN31" s="137"/>
      <c r="CDO31" s="137"/>
      <c r="CDP31" s="137"/>
      <c r="CDQ31" s="137"/>
      <c r="CDR31" s="137"/>
      <c r="CDS31" s="137"/>
      <c r="CDT31" s="137"/>
      <c r="CDU31" s="137"/>
      <c r="CDV31" s="137"/>
      <c r="CDW31" s="137"/>
      <c r="CDX31" s="137"/>
      <c r="CDY31" s="137"/>
      <c r="CDZ31" s="137"/>
      <c r="CEA31" s="137"/>
      <c r="CEB31" s="137"/>
      <c r="CEC31" s="137"/>
      <c r="CED31" s="137"/>
      <c r="CEE31" s="137"/>
      <c r="CEF31" s="137"/>
      <c r="CEG31" s="137"/>
      <c r="CEH31" s="137"/>
      <c r="CEI31" s="137"/>
      <c r="CEJ31" s="137"/>
      <c r="CEK31" s="137"/>
      <c r="CEL31" s="137"/>
      <c r="CEM31" s="137"/>
      <c r="CEN31" s="137"/>
      <c r="CEO31" s="137"/>
      <c r="CEP31" s="137"/>
      <c r="CEQ31" s="137"/>
      <c r="CER31" s="137"/>
      <c r="CES31" s="137"/>
      <c r="CET31" s="137"/>
      <c r="CEU31" s="137"/>
      <c r="CEV31" s="137"/>
      <c r="CEW31" s="137"/>
      <c r="CEX31" s="137"/>
      <c r="CEY31" s="137"/>
      <c r="CEZ31" s="137"/>
      <c r="CFA31" s="137"/>
      <c r="CFB31" s="137"/>
      <c r="CFC31" s="137"/>
      <c r="CFD31" s="137"/>
      <c r="CFE31" s="137"/>
      <c r="CFF31" s="137"/>
      <c r="CFG31" s="137"/>
      <c r="CFH31" s="137"/>
      <c r="CFI31" s="137"/>
      <c r="CFJ31" s="137"/>
      <c r="CFK31" s="137"/>
      <c r="CFL31" s="137"/>
      <c r="CFM31" s="137"/>
      <c r="CFN31" s="137"/>
      <c r="CFO31" s="137"/>
      <c r="CFP31" s="137"/>
      <c r="CFQ31" s="137"/>
      <c r="CFR31" s="137"/>
      <c r="CFS31" s="137"/>
      <c r="CFT31" s="137"/>
      <c r="CFU31" s="137"/>
      <c r="CFV31" s="137"/>
      <c r="CFW31" s="137"/>
      <c r="CFX31" s="137"/>
      <c r="CFY31" s="137"/>
      <c r="CFZ31" s="137"/>
      <c r="CGA31" s="137"/>
      <c r="CGB31" s="137"/>
      <c r="CGC31" s="137"/>
      <c r="CGD31" s="137"/>
      <c r="CGE31" s="137"/>
      <c r="CGF31" s="137"/>
      <c r="CGG31" s="137"/>
      <c r="CGH31" s="137"/>
      <c r="CGI31" s="137"/>
      <c r="CGJ31" s="137"/>
      <c r="CGK31" s="137"/>
      <c r="CGL31" s="137"/>
      <c r="CGM31" s="137"/>
      <c r="CGN31" s="137"/>
      <c r="CGO31" s="137"/>
      <c r="CGP31" s="137"/>
      <c r="CGQ31" s="137"/>
      <c r="CGR31" s="137"/>
      <c r="CGS31" s="137"/>
      <c r="CGT31" s="137"/>
      <c r="CGU31" s="137"/>
      <c r="CGV31" s="137"/>
      <c r="CGW31" s="137"/>
      <c r="CGX31" s="137"/>
      <c r="CGY31" s="137"/>
      <c r="CGZ31" s="137"/>
      <c r="CHA31" s="137"/>
      <c r="CHB31" s="137"/>
      <c r="CHC31" s="137"/>
      <c r="CHD31" s="137"/>
      <c r="CHE31" s="137"/>
      <c r="CHF31" s="137"/>
      <c r="CHG31" s="137"/>
      <c r="CHH31" s="137"/>
      <c r="CHI31" s="137"/>
      <c r="CHJ31" s="137"/>
      <c r="CHK31" s="137"/>
      <c r="CHL31" s="137"/>
      <c r="CHM31" s="137"/>
      <c r="CHN31" s="137"/>
      <c r="CHO31" s="137"/>
      <c r="CHP31" s="137"/>
      <c r="CHQ31" s="137"/>
      <c r="CHR31" s="137"/>
      <c r="CHS31" s="137"/>
      <c r="CHT31" s="137"/>
      <c r="CHU31" s="137"/>
      <c r="CHV31" s="137"/>
      <c r="CHW31" s="137"/>
      <c r="CHX31" s="137"/>
      <c r="CHY31" s="137"/>
      <c r="CHZ31" s="137"/>
      <c r="CIA31" s="137"/>
      <c r="CIB31" s="137"/>
      <c r="CIC31" s="137"/>
      <c r="CID31" s="137"/>
      <c r="CIE31" s="137"/>
      <c r="CIF31" s="137"/>
      <c r="CIG31" s="137"/>
      <c r="CIH31" s="137"/>
      <c r="CII31" s="137"/>
      <c r="CIJ31" s="137"/>
      <c r="CIK31" s="137"/>
      <c r="CIL31" s="137"/>
      <c r="CIM31" s="137"/>
      <c r="CIN31" s="137"/>
      <c r="CIO31" s="137"/>
      <c r="CIP31" s="137"/>
      <c r="CIQ31" s="137"/>
      <c r="CIR31" s="137"/>
      <c r="CIS31" s="137"/>
      <c r="CIT31" s="137"/>
      <c r="CIU31" s="137"/>
      <c r="CIV31" s="137"/>
      <c r="CIW31" s="137"/>
      <c r="CIX31" s="137"/>
      <c r="CIY31" s="137"/>
      <c r="CIZ31" s="137"/>
      <c r="CJA31" s="137"/>
      <c r="CJB31" s="137"/>
      <c r="CJC31" s="137"/>
      <c r="CJD31" s="137"/>
      <c r="CJE31" s="137"/>
      <c r="CJF31" s="137"/>
      <c r="CJG31" s="137"/>
      <c r="CJH31" s="137"/>
      <c r="CJI31" s="137"/>
      <c r="CJJ31" s="137"/>
      <c r="CJK31" s="137"/>
      <c r="CJL31" s="137"/>
      <c r="CJM31" s="137"/>
      <c r="CJN31" s="137"/>
      <c r="CJO31" s="137"/>
      <c r="CJP31" s="137"/>
      <c r="CJQ31" s="137"/>
      <c r="CJR31" s="137"/>
      <c r="CJS31" s="137"/>
      <c r="CJT31" s="137"/>
      <c r="CJU31" s="137"/>
      <c r="CJV31" s="137"/>
      <c r="CJW31" s="137"/>
      <c r="CJX31" s="137"/>
      <c r="CJY31" s="137"/>
      <c r="CJZ31" s="137"/>
      <c r="CKA31" s="137"/>
      <c r="CKB31" s="137"/>
      <c r="CKC31" s="137"/>
      <c r="CKD31" s="137"/>
      <c r="CKE31" s="137"/>
      <c r="CKF31" s="137"/>
      <c r="CKG31" s="137"/>
      <c r="CKH31" s="137"/>
      <c r="CKI31" s="137"/>
      <c r="CKJ31" s="137"/>
      <c r="CKK31" s="137"/>
      <c r="CKL31" s="137"/>
      <c r="CKM31" s="137"/>
      <c r="CKN31" s="137"/>
      <c r="CKO31" s="137"/>
      <c r="CKP31" s="137"/>
      <c r="CKQ31" s="137"/>
      <c r="CKR31" s="137"/>
      <c r="CKS31" s="137"/>
      <c r="CKT31" s="137"/>
      <c r="CKU31" s="137"/>
      <c r="CKV31" s="137"/>
      <c r="CKW31" s="137"/>
      <c r="CKX31" s="137"/>
      <c r="CKY31" s="137"/>
      <c r="CKZ31" s="137"/>
      <c r="CLA31" s="137"/>
      <c r="CLB31" s="137"/>
      <c r="CLC31" s="137"/>
      <c r="CLD31" s="137"/>
      <c r="CLE31" s="137"/>
      <c r="CLF31" s="137"/>
      <c r="CLG31" s="137"/>
      <c r="CLH31" s="137"/>
      <c r="CLI31" s="137"/>
      <c r="CLJ31" s="137"/>
      <c r="CLK31" s="137"/>
      <c r="CLL31" s="137"/>
      <c r="CLM31" s="137"/>
      <c r="CLN31" s="137"/>
      <c r="CLO31" s="137"/>
      <c r="CLP31" s="137"/>
      <c r="CLQ31" s="137"/>
      <c r="CLR31" s="137"/>
      <c r="CLS31" s="137"/>
      <c r="CLT31" s="137"/>
      <c r="CLU31" s="137"/>
      <c r="CLV31" s="137"/>
      <c r="CLW31" s="137"/>
      <c r="CLX31" s="137"/>
      <c r="CLY31" s="137"/>
      <c r="CLZ31" s="137"/>
      <c r="CMA31" s="137"/>
      <c r="CMB31" s="137"/>
      <c r="CMC31" s="137"/>
      <c r="CMD31" s="137"/>
      <c r="CME31" s="137"/>
      <c r="CMF31" s="137"/>
      <c r="CMG31" s="137"/>
      <c r="CMH31" s="137"/>
      <c r="CMI31" s="137"/>
      <c r="CMJ31" s="137"/>
      <c r="CMK31" s="137"/>
      <c r="CML31" s="137"/>
      <c r="CMM31" s="137"/>
      <c r="CMN31" s="137"/>
      <c r="CMO31" s="137"/>
      <c r="CMP31" s="137"/>
      <c r="CMQ31" s="137"/>
      <c r="CMR31" s="137"/>
      <c r="CMS31" s="137"/>
      <c r="CMT31" s="137"/>
      <c r="CMU31" s="137"/>
      <c r="CMV31" s="137"/>
      <c r="CMW31" s="137"/>
      <c r="CMX31" s="137"/>
      <c r="CMY31" s="137"/>
      <c r="CMZ31" s="137"/>
      <c r="CNA31" s="137"/>
      <c r="CNB31" s="137"/>
      <c r="CNC31" s="137"/>
      <c r="CND31" s="137"/>
      <c r="CNE31" s="137"/>
      <c r="CNF31" s="137"/>
      <c r="CNG31" s="137"/>
      <c r="CNH31" s="137"/>
      <c r="CNI31" s="137"/>
      <c r="CNJ31" s="137"/>
      <c r="CNK31" s="137"/>
      <c r="CNL31" s="137"/>
      <c r="CNM31" s="137"/>
      <c r="CNN31" s="137"/>
      <c r="CNO31" s="137"/>
      <c r="CNP31" s="137"/>
      <c r="CNQ31" s="137"/>
      <c r="CNR31" s="137"/>
      <c r="CNS31" s="137"/>
      <c r="CNT31" s="137"/>
      <c r="CNU31" s="137"/>
      <c r="CNV31" s="137"/>
      <c r="CNW31" s="137"/>
      <c r="CNX31" s="137"/>
      <c r="CNY31" s="137"/>
      <c r="CNZ31" s="137"/>
      <c r="COA31" s="137"/>
      <c r="COB31" s="137"/>
      <c r="COC31" s="137"/>
      <c r="COD31" s="137"/>
      <c r="COE31" s="137"/>
      <c r="COF31" s="137"/>
      <c r="COG31" s="137"/>
      <c r="COH31" s="137"/>
      <c r="COI31" s="137"/>
      <c r="COJ31" s="137"/>
      <c r="COK31" s="137"/>
      <c r="COL31" s="137"/>
      <c r="COM31" s="137"/>
      <c r="CON31" s="137"/>
      <c r="COO31" s="137"/>
      <c r="COP31" s="137"/>
      <c r="COQ31" s="137"/>
      <c r="COR31" s="137"/>
      <c r="COS31" s="137"/>
      <c r="COT31" s="137"/>
      <c r="COU31" s="137"/>
      <c r="COV31" s="137"/>
      <c r="COW31" s="137"/>
      <c r="COX31" s="137"/>
      <c r="COY31" s="137"/>
      <c r="COZ31" s="137"/>
      <c r="CPA31" s="137"/>
      <c r="CPB31" s="137"/>
      <c r="CPC31" s="137"/>
      <c r="CPD31" s="137"/>
      <c r="CPE31" s="137"/>
      <c r="CPF31" s="137"/>
      <c r="CPG31" s="137"/>
      <c r="CPH31" s="137"/>
      <c r="CPI31" s="137"/>
      <c r="CPJ31" s="137"/>
      <c r="CPK31" s="137"/>
      <c r="CPL31" s="137"/>
      <c r="CPM31" s="137"/>
      <c r="CPN31" s="137"/>
      <c r="CPO31" s="137"/>
      <c r="CPP31" s="137"/>
      <c r="CPQ31" s="137"/>
      <c r="CPR31" s="137"/>
      <c r="CPS31" s="137"/>
      <c r="CPT31" s="137"/>
      <c r="CPU31" s="137"/>
      <c r="CPV31" s="137"/>
      <c r="CPW31" s="137"/>
      <c r="CPX31" s="137"/>
      <c r="CPY31" s="137"/>
      <c r="CPZ31" s="137"/>
      <c r="CQA31" s="137"/>
      <c r="CQB31" s="137"/>
      <c r="CQC31" s="137"/>
      <c r="CQD31" s="137"/>
      <c r="CQE31" s="137"/>
      <c r="CQF31" s="137"/>
      <c r="CQG31" s="137"/>
      <c r="CQH31" s="137"/>
      <c r="CQI31" s="137"/>
      <c r="CQJ31" s="137"/>
      <c r="CQK31" s="137"/>
      <c r="CQL31" s="137"/>
      <c r="CQM31" s="137"/>
      <c r="CQN31" s="137"/>
      <c r="CQO31" s="137"/>
      <c r="CQP31" s="137"/>
      <c r="CQQ31" s="137"/>
      <c r="CQR31" s="137"/>
      <c r="CQS31" s="137"/>
      <c r="CQT31" s="137"/>
      <c r="CQU31" s="137"/>
      <c r="CQV31" s="137"/>
      <c r="CQW31" s="137"/>
      <c r="CQX31" s="137"/>
      <c r="CQY31" s="137"/>
      <c r="CQZ31" s="137"/>
      <c r="CRA31" s="137"/>
      <c r="CRB31" s="137"/>
      <c r="CRC31" s="137"/>
      <c r="CRD31" s="137"/>
      <c r="CRE31" s="137"/>
      <c r="CRF31" s="137"/>
      <c r="CRG31" s="137"/>
      <c r="CRH31" s="137"/>
      <c r="CRI31" s="137"/>
      <c r="CRJ31" s="137"/>
      <c r="CRK31" s="137"/>
      <c r="CRL31" s="137"/>
      <c r="CRM31" s="137"/>
      <c r="CRN31" s="137"/>
      <c r="CRO31" s="137"/>
      <c r="CRP31" s="137"/>
      <c r="CRQ31" s="137"/>
      <c r="CRR31" s="137"/>
      <c r="CRS31" s="137"/>
      <c r="CRT31" s="137"/>
      <c r="CRU31" s="137"/>
      <c r="CRV31" s="137"/>
      <c r="CRW31" s="137"/>
      <c r="CRX31" s="137"/>
      <c r="CRY31" s="137"/>
      <c r="CRZ31" s="137"/>
      <c r="CSA31" s="137"/>
      <c r="CSB31" s="137"/>
      <c r="CSC31" s="137"/>
      <c r="CSD31" s="137"/>
      <c r="CSE31" s="137"/>
      <c r="CSF31" s="137"/>
      <c r="CSG31" s="137"/>
      <c r="CSH31" s="137"/>
      <c r="CSI31" s="137"/>
      <c r="CSJ31" s="137"/>
      <c r="CSK31" s="137"/>
      <c r="CSL31" s="137"/>
      <c r="CSM31" s="137"/>
      <c r="CSN31" s="137"/>
      <c r="CSO31" s="137"/>
      <c r="CSP31" s="137"/>
      <c r="CSQ31" s="137"/>
      <c r="CSR31" s="137"/>
      <c r="CSS31" s="137"/>
      <c r="CST31" s="137"/>
      <c r="CSU31" s="137"/>
      <c r="CSV31" s="137"/>
      <c r="CSW31" s="137"/>
      <c r="CSX31" s="137"/>
      <c r="CSY31" s="137"/>
      <c r="CSZ31" s="137"/>
      <c r="CTA31" s="137"/>
      <c r="CTB31" s="137"/>
      <c r="CTC31" s="137"/>
      <c r="CTD31" s="137"/>
      <c r="CTE31" s="137"/>
      <c r="CTF31" s="137"/>
      <c r="CTG31" s="137"/>
      <c r="CTH31" s="137"/>
      <c r="CTI31" s="137"/>
      <c r="CTJ31" s="137"/>
      <c r="CTK31" s="137"/>
      <c r="CTL31" s="137"/>
      <c r="CTM31" s="137"/>
      <c r="CTN31" s="137"/>
      <c r="CTO31" s="137"/>
      <c r="CTP31" s="137"/>
      <c r="CTQ31" s="137"/>
      <c r="CTR31" s="137"/>
      <c r="CTS31" s="137"/>
      <c r="CTT31" s="137"/>
      <c r="CTU31" s="137"/>
      <c r="CTV31" s="137"/>
      <c r="CTW31" s="137"/>
      <c r="CTX31" s="137"/>
      <c r="CTY31" s="137"/>
      <c r="CTZ31" s="137"/>
      <c r="CUA31" s="137"/>
      <c r="CUB31" s="137"/>
      <c r="CUC31" s="137"/>
      <c r="CUD31" s="137"/>
      <c r="CUE31" s="137"/>
      <c r="CUF31" s="137"/>
      <c r="CUG31" s="137"/>
      <c r="CUH31" s="137"/>
      <c r="CUI31" s="137"/>
      <c r="CUJ31" s="137"/>
      <c r="CUK31" s="137"/>
      <c r="CUL31" s="137"/>
      <c r="CUM31" s="137"/>
      <c r="CUN31" s="137"/>
      <c r="CUO31" s="137"/>
      <c r="CUP31" s="137"/>
      <c r="CUQ31" s="137"/>
      <c r="CUR31" s="137"/>
      <c r="CUS31" s="137"/>
      <c r="CUT31" s="137"/>
      <c r="CUU31" s="137"/>
      <c r="CUV31" s="137"/>
      <c r="CUW31" s="137"/>
      <c r="CUX31" s="137"/>
      <c r="CUY31" s="137"/>
      <c r="CUZ31" s="137"/>
      <c r="CVA31" s="137"/>
      <c r="CVB31" s="137"/>
      <c r="CVC31" s="137"/>
      <c r="CVD31" s="137"/>
      <c r="CVE31" s="137"/>
      <c r="CVF31" s="137"/>
      <c r="CVG31" s="137"/>
      <c r="CVH31" s="137"/>
      <c r="CVI31" s="137"/>
      <c r="CVJ31" s="137"/>
      <c r="CVK31" s="137"/>
      <c r="CVL31" s="137"/>
      <c r="CVM31" s="137"/>
      <c r="CVN31" s="137"/>
      <c r="CVO31" s="137"/>
      <c r="CVP31" s="137"/>
      <c r="CVQ31" s="137"/>
      <c r="CVR31" s="137"/>
      <c r="CVS31" s="137"/>
      <c r="CVT31" s="137"/>
      <c r="CVU31" s="137"/>
      <c r="CVV31" s="137"/>
      <c r="CVW31" s="137"/>
      <c r="CVX31" s="137"/>
      <c r="CVY31" s="137"/>
      <c r="CVZ31" s="137"/>
      <c r="CWA31" s="137"/>
      <c r="CWB31" s="137"/>
      <c r="CWC31" s="137"/>
      <c r="CWD31" s="137"/>
      <c r="CWE31" s="137"/>
      <c r="CWF31" s="137"/>
      <c r="CWG31" s="137"/>
      <c r="CWH31" s="137"/>
      <c r="CWI31" s="137"/>
      <c r="CWJ31" s="137"/>
      <c r="CWK31" s="137"/>
      <c r="CWL31" s="137"/>
      <c r="CWM31" s="137"/>
      <c r="CWN31" s="137"/>
      <c r="CWO31" s="137"/>
      <c r="CWP31" s="137"/>
      <c r="CWQ31" s="137"/>
      <c r="CWR31" s="137"/>
      <c r="CWS31" s="137"/>
      <c r="CWT31" s="137"/>
      <c r="CWU31" s="137"/>
      <c r="CWV31" s="137"/>
      <c r="CWW31" s="137"/>
      <c r="CWX31" s="137"/>
      <c r="CWY31" s="137"/>
      <c r="CWZ31" s="137"/>
      <c r="CXA31" s="137"/>
      <c r="CXB31" s="137"/>
      <c r="CXC31" s="137"/>
      <c r="CXD31" s="137"/>
      <c r="CXE31" s="137"/>
      <c r="CXF31" s="137"/>
      <c r="CXG31" s="137"/>
      <c r="CXH31" s="137"/>
      <c r="CXI31" s="137"/>
      <c r="CXJ31" s="137"/>
      <c r="CXK31" s="137"/>
      <c r="CXL31" s="137"/>
      <c r="CXM31" s="137"/>
      <c r="CXN31" s="137"/>
      <c r="CXO31" s="137"/>
      <c r="CXP31" s="137"/>
      <c r="CXQ31" s="137"/>
      <c r="CXR31" s="137"/>
      <c r="CXS31" s="137"/>
      <c r="CXT31" s="137"/>
      <c r="CXU31" s="137"/>
      <c r="CXV31" s="137"/>
      <c r="CXW31" s="137"/>
      <c r="CXX31" s="137"/>
      <c r="CXY31" s="137"/>
      <c r="CXZ31" s="137"/>
      <c r="CYA31" s="137"/>
      <c r="CYB31" s="137"/>
      <c r="CYC31" s="137"/>
      <c r="CYD31" s="137"/>
      <c r="CYE31" s="137"/>
      <c r="CYF31" s="137"/>
      <c r="CYG31" s="137"/>
      <c r="CYH31" s="137"/>
      <c r="CYI31" s="137"/>
      <c r="CYJ31" s="137"/>
      <c r="CYK31" s="137"/>
      <c r="CYL31" s="137"/>
      <c r="CYM31" s="137"/>
      <c r="CYN31" s="137"/>
      <c r="CYO31" s="137"/>
      <c r="CYP31" s="137"/>
      <c r="CYQ31" s="137"/>
      <c r="CYR31" s="137"/>
      <c r="CYS31" s="137"/>
      <c r="CYT31" s="137"/>
      <c r="CYU31" s="137"/>
      <c r="CYV31" s="137"/>
      <c r="CYW31" s="137"/>
      <c r="CYX31" s="137"/>
      <c r="CYY31" s="137"/>
      <c r="CYZ31" s="137"/>
      <c r="CZA31" s="137"/>
      <c r="CZB31" s="137"/>
      <c r="CZC31" s="137"/>
      <c r="CZD31" s="137"/>
      <c r="CZE31" s="137"/>
      <c r="CZF31" s="137"/>
      <c r="CZG31" s="137"/>
      <c r="CZH31" s="137"/>
      <c r="CZI31" s="137"/>
      <c r="CZJ31" s="137"/>
      <c r="CZK31" s="137"/>
      <c r="CZL31" s="137"/>
      <c r="CZM31" s="137"/>
      <c r="CZN31" s="137"/>
      <c r="CZO31" s="137"/>
      <c r="CZP31" s="137"/>
      <c r="CZQ31" s="137"/>
      <c r="CZR31" s="137"/>
      <c r="CZS31" s="137"/>
      <c r="CZT31" s="137"/>
      <c r="CZU31" s="137"/>
      <c r="CZV31" s="137"/>
      <c r="CZW31" s="137"/>
      <c r="CZX31" s="137"/>
      <c r="CZY31" s="137"/>
      <c r="CZZ31" s="137"/>
      <c r="DAA31" s="137"/>
      <c r="DAB31" s="137"/>
      <c r="DAC31" s="137"/>
      <c r="DAD31" s="137"/>
      <c r="DAE31" s="137"/>
      <c r="DAF31" s="137"/>
      <c r="DAG31" s="137"/>
      <c r="DAH31" s="137"/>
      <c r="DAI31" s="137"/>
      <c r="DAJ31" s="137"/>
      <c r="DAK31" s="137"/>
      <c r="DAL31" s="137"/>
      <c r="DAM31" s="137"/>
      <c r="DAN31" s="137"/>
      <c r="DAO31" s="137"/>
      <c r="DAP31" s="137"/>
      <c r="DAQ31" s="137"/>
      <c r="DAR31" s="137"/>
      <c r="DAS31" s="137"/>
      <c r="DAT31" s="137"/>
      <c r="DAU31" s="137"/>
      <c r="DAV31" s="137"/>
      <c r="DAW31" s="137"/>
      <c r="DAX31" s="137"/>
      <c r="DAY31" s="137"/>
      <c r="DAZ31" s="137"/>
      <c r="DBA31" s="137"/>
      <c r="DBB31" s="137"/>
      <c r="DBC31" s="137"/>
      <c r="DBD31" s="137"/>
      <c r="DBE31" s="137"/>
      <c r="DBF31" s="137"/>
      <c r="DBG31" s="137"/>
      <c r="DBH31" s="137"/>
      <c r="DBI31" s="137"/>
      <c r="DBJ31" s="137"/>
      <c r="DBK31" s="137"/>
      <c r="DBL31" s="137"/>
      <c r="DBM31" s="137"/>
      <c r="DBN31" s="137"/>
      <c r="DBO31" s="137"/>
      <c r="DBP31" s="137"/>
      <c r="DBQ31" s="137"/>
      <c r="DBR31" s="137"/>
      <c r="DBS31" s="137"/>
      <c r="DBT31" s="137"/>
      <c r="DBU31" s="137"/>
      <c r="DBV31" s="137"/>
      <c r="DBW31" s="137"/>
      <c r="DBX31" s="137"/>
      <c r="DBY31" s="137"/>
      <c r="DBZ31" s="137"/>
      <c r="DCA31" s="137"/>
      <c r="DCB31" s="137"/>
      <c r="DCC31" s="137"/>
      <c r="DCD31" s="137"/>
      <c r="DCE31" s="137"/>
      <c r="DCF31" s="137"/>
      <c r="DCG31" s="137"/>
      <c r="DCH31" s="137"/>
      <c r="DCI31" s="137"/>
      <c r="DCJ31" s="137"/>
      <c r="DCK31" s="137"/>
      <c r="DCL31" s="137"/>
      <c r="DCM31" s="137"/>
      <c r="DCN31" s="137"/>
      <c r="DCO31" s="137"/>
      <c r="DCP31" s="137"/>
      <c r="DCQ31" s="137"/>
      <c r="DCR31" s="137"/>
      <c r="DCS31" s="137"/>
      <c r="DCT31" s="137"/>
      <c r="DCU31" s="137"/>
      <c r="DCV31" s="137"/>
      <c r="DCW31" s="137"/>
      <c r="DCX31" s="137"/>
      <c r="DCY31" s="137"/>
      <c r="DCZ31" s="137"/>
      <c r="DDA31" s="137"/>
      <c r="DDB31" s="137"/>
      <c r="DDC31" s="137"/>
      <c r="DDD31" s="137"/>
      <c r="DDE31" s="137"/>
      <c r="DDF31" s="137"/>
      <c r="DDG31" s="137"/>
      <c r="DDH31" s="137"/>
      <c r="DDI31" s="137"/>
      <c r="DDJ31" s="137"/>
      <c r="DDK31" s="137"/>
      <c r="DDL31" s="137"/>
      <c r="DDM31" s="137"/>
      <c r="DDN31" s="137"/>
      <c r="DDO31" s="137"/>
      <c r="DDP31" s="137"/>
      <c r="DDQ31" s="137"/>
      <c r="DDR31" s="137"/>
      <c r="DDS31" s="137"/>
      <c r="DDT31" s="137"/>
      <c r="DDU31" s="137"/>
      <c r="DDV31" s="137"/>
      <c r="DDW31" s="137"/>
      <c r="DDX31" s="137"/>
      <c r="DDY31" s="137"/>
      <c r="DDZ31" s="137"/>
      <c r="DEA31" s="137"/>
      <c r="DEB31" s="137"/>
      <c r="DEC31" s="137"/>
      <c r="DED31" s="137"/>
      <c r="DEE31" s="137"/>
      <c r="DEF31" s="137"/>
      <c r="DEG31" s="137"/>
      <c r="DEH31" s="137"/>
      <c r="DEI31" s="137"/>
      <c r="DEJ31" s="137"/>
      <c r="DEK31" s="137"/>
      <c r="DEL31" s="137"/>
      <c r="DEM31" s="137"/>
      <c r="DEN31" s="137"/>
      <c r="DEO31" s="137"/>
      <c r="DEP31" s="137"/>
      <c r="DEQ31" s="137"/>
      <c r="DER31" s="137"/>
      <c r="DES31" s="137"/>
      <c r="DET31" s="137"/>
      <c r="DEU31" s="137"/>
      <c r="DEV31" s="137"/>
      <c r="DEW31" s="137"/>
      <c r="DEX31" s="137"/>
      <c r="DEY31" s="137"/>
      <c r="DEZ31" s="137"/>
      <c r="DFA31" s="137"/>
      <c r="DFB31" s="137"/>
      <c r="DFC31" s="137"/>
      <c r="DFD31" s="137"/>
      <c r="DFE31" s="137"/>
      <c r="DFF31" s="137"/>
      <c r="DFG31" s="137"/>
      <c r="DFH31" s="137"/>
      <c r="DFI31" s="137"/>
      <c r="DFJ31" s="137"/>
      <c r="DFK31" s="137"/>
      <c r="DFL31" s="137"/>
      <c r="DFM31" s="137"/>
      <c r="DFN31" s="137"/>
      <c r="DFO31" s="137"/>
      <c r="DFP31" s="137"/>
      <c r="DFQ31" s="137"/>
      <c r="DFR31" s="137"/>
      <c r="DFS31" s="137"/>
      <c r="DFT31" s="137"/>
      <c r="DFU31" s="137"/>
      <c r="DFV31" s="137"/>
      <c r="DFW31" s="137"/>
      <c r="DFX31" s="137"/>
      <c r="DFY31" s="137"/>
      <c r="DFZ31" s="137"/>
      <c r="DGA31" s="137"/>
      <c r="DGB31" s="137"/>
      <c r="DGC31" s="137"/>
      <c r="DGD31" s="137"/>
      <c r="DGE31" s="137"/>
      <c r="DGF31" s="137"/>
      <c r="DGG31" s="137"/>
      <c r="DGH31" s="137"/>
      <c r="DGI31" s="137"/>
      <c r="DGJ31" s="137"/>
      <c r="DGK31" s="137"/>
      <c r="DGL31" s="137"/>
      <c r="DGM31" s="137"/>
      <c r="DGN31" s="137"/>
      <c r="DGO31" s="137"/>
      <c r="DGP31" s="137"/>
      <c r="DGQ31" s="137"/>
      <c r="DGR31" s="137"/>
      <c r="DGS31" s="137"/>
      <c r="DGT31" s="137"/>
      <c r="DGU31" s="137"/>
      <c r="DGV31" s="137"/>
      <c r="DGW31" s="137"/>
      <c r="DGX31" s="137"/>
      <c r="DGY31" s="137"/>
      <c r="DGZ31" s="137"/>
      <c r="DHA31" s="137"/>
      <c r="DHB31" s="137"/>
      <c r="DHC31" s="137"/>
      <c r="DHD31" s="137"/>
      <c r="DHE31" s="137"/>
      <c r="DHF31" s="137"/>
      <c r="DHG31" s="137"/>
      <c r="DHH31" s="137"/>
      <c r="DHI31" s="137"/>
      <c r="DHJ31" s="137"/>
      <c r="DHK31" s="137"/>
      <c r="DHL31" s="137"/>
      <c r="DHM31" s="137"/>
      <c r="DHN31" s="137"/>
      <c r="DHO31" s="137"/>
      <c r="DHP31" s="137"/>
      <c r="DHQ31" s="137"/>
      <c r="DHR31" s="137"/>
      <c r="DHS31" s="137"/>
      <c r="DHT31" s="137"/>
      <c r="DHU31" s="137"/>
      <c r="DHV31" s="137"/>
      <c r="DHW31" s="137"/>
      <c r="DHX31" s="137"/>
      <c r="DHY31" s="137"/>
      <c r="DHZ31" s="137"/>
      <c r="DIA31" s="137"/>
      <c r="DIB31" s="137"/>
      <c r="DIC31" s="137"/>
      <c r="DID31" s="137"/>
      <c r="DIE31" s="137"/>
      <c r="DIF31" s="137"/>
      <c r="DIG31" s="137"/>
      <c r="DIH31" s="137"/>
      <c r="DII31" s="137"/>
      <c r="DIJ31" s="137"/>
      <c r="DIK31" s="137"/>
      <c r="DIL31" s="137"/>
      <c r="DIM31" s="137"/>
      <c r="DIN31" s="137"/>
      <c r="DIO31" s="137"/>
      <c r="DIP31" s="137"/>
      <c r="DIQ31" s="137"/>
      <c r="DIR31" s="137"/>
      <c r="DIS31" s="137"/>
      <c r="DIT31" s="137"/>
      <c r="DIU31" s="137"/>
      <c r="DIV31" s="137"/>
      <c r="DIW31" s="137"/>
      <c r="DIX31" s="137"/>
      <c r="DIY31" s="137"/>
      <c r="DIZ31" s="137"/>
      <c r="DJA31" s="137"/>
      <c r="DJB31" s="137"/>
      <c r="DJC31" s="137"/>
      <c r="DJD31" s="137"/>
      <c r="DJE31" s="137"/>
      <c r="DJF31" s="137"/>
      <c r="DJG31" s="137"/>
      <c r="DJH31" s="137"/>
      <c r="DJI31" s="137"/>
      <c r="DJJ31" s="137"/>
      <c r="DJK31" s="137"/>
      <c r="DJL31" s="137"/>
      <c r="DJM31" s="137"/>
      <c r="DJN31" s="137"/>
      <c r="DJO31" s="137"/>
      <c r="DJP31" s="137"/>
      <c r="DJQ31" s="137"/>
      <c r="DJR31" s="137"/>
      <c r="DJS31" s="137"/>
      <c r="DJT31" s="137"/>
      <c r="DJU31" s="137"/>
      <c r="DJV31" s="137"/>
      <c r="DJW31" s="137"/>
      <c r="DJX31" s="137"/>
      <c r="DJY31" s="137"/>
      <c r="DJZ31" s="137"/>
      <c r="DKA31" s="137"/>
      <c r="DKB31" s="137"/>
      <c r="DKC31" s="137"/>
      <c r="DKD31" s="137"/>
      <c r="DKE31" s="137"/>
      <c r="DKF31" s="137"/>
      <c r="DKG31" s="137"/>
      <c r="DKH31" s="137"/>
      <c r="DKI31" s="137"/>
      <c r="DKJ31" s="137"/>
      <c r="DKK31" s="137"/>
      <c r="DKL31" s="137"/>
      <c r="DKM31" s="137"/>
      <c r="DKN31" s="137"/>
      <c r="DKO31" s="137"/>
      <c r="DKP31" s="137"/>
      <c r="DKQ31" s="137"/>
      <c r="DKR31" s="137"/>
      <c r="DKS31" s="137"/>
      <c r="DKT31" s="137"/>
      <c r="DKU31" s="137"/>
      <c r="DKV31" s="137"/>
      <c r="DKW31" s="137"/>
      <c r="DKX31" s="137"/>
      <c r="DKY31" s="137"/>
      <c r="DKZ31" s="137"/>
      <c r="DLA31" s="137"/>
      <c r="DLB31" s="137"/>
      <c r="DLC31" s="137"/>
      <c r="DLD31" s="137"/>
      <c r="DLE31" s="137"/>
      <c r="DLF31" s="137"/>
      <c r="DLG31" s="137"/>
      <c r="DLH31" s="137"/>
      <c r="DLI31" s="137"/>
      <c r="DLJ31" s="137"/>
      <c r="DLK31" s="137"/>
      <c r="DLL31" s="137"/>
      <c r="DLM31" s="137"/>
      <c r="DLN31" s="137"/>
      <c r="DLO31" s="137"/>
      <c r="DLP31" s="137"/>
      <c r="DLQ31" s="137"/>
      <c r="DLR31" s="137"/>
      <c r="DLS31" s="137"/>
      <c r="DLT31" s="137"/>
      <c r="DLU31" s="137"/>
      <c r="DLV31" s="137"/>
      <c r="DLW31" s="137"/>
      <c r="DLX31" s="137"/>
      <c r="DLY31" s="137"/>
      <c r="DLZ31" s="137"/>
      <c r="DMA31" s="137"/>
      <c r="DMB31" s="137"/>
      <c r="DMC31" s="137"/>
      <c r="DMD31" s="137"/>
      <c r="DME31" s="137"/>
      <c r="DMF31" s="137"/>
      <c r="DMG31" s="137"/>
      <c r="DMH31" s="137"/>
      <c r="DMI31" s="137"/>
      <c r="DMJ31" s="137"/>
      <c r="DMK31" s="137"/>
      <c r="DML31" s="137"/>
      <c r="DMM31" s="137"/>
      <c r="DMN31" s="137"/>
      <c r="DMO31" s="137"/>
      <c r="DMP31" s="137"/>
      <c r="DMQ31" s="137"/>
      <c r="DMR31" s="137"/>
      <c r="DMS31" s="137"/>
      <c r="DMT31" s="137"/>
      <c r="DMU31" s="137"/>
      <c r="DMV31" s="137"/>
      <c r="DMW31" s="137"/>
      <c r="DMX31" s="137"/>
      <c r="DMY31" s="137"/>
      <c r="DMZ31" s="137"/>
      <c r="DNA31" s="137"/>
      <c r="DNB31" s="137"/>
      <c r="DNC31" s="137"/>
      <c r="DND31" s="137"/>
      <c r="DNE31" s="137"/>
      <c r="DNF31" s="137"/>
      <c r="DNG31" s="137"/>
      <c r="DNH31" s="137"/>
      <c r="DNI31" s="137"/>
      <c r="DNJ31" s="137"/>
      <c r="DNK31" s="137"/>
      <c r="DNL31" s="137"/>
      <c r="DNM31" s="137"/>
      <c r="DNN31" s="137"/>
      <c r="DNO31" s="137"/>
      <c r="DNP31" s="137"/>
      <c r="DNQ31" s="137"/>
      <c r="DNR31" s="137"/>
      <c r="DNS31" s="137"/>
      <c r="DNT31" s="137"/>
      <c r="DNU31" s="137"/>
      <c r="DNV31" s="137"/>
      <c r="DNW31" s="137"/>
      <c r="DNX31" s="137"/>
      <c r="DNY31" s="137"/>
      <c r="DNZ31" s="137"/>
      <c r="DOA31" s="137"/>
      <c r="DOB31" s="137"/>
      <c r="DOC31" s="137"/>
      <c r="DOD31" s="137"/>
      <c r="DOE31" s="137"/>
      <c r="DOF31" s="137"/>
      <c r="DOG31" s="137"/>
      <c r="DOH31" s="137"/>
      <c r="DOI31" s="137"/>
      <c r="DOJ31" s="137"/>
      <c r="DOK31" s="137"/>
      <c r="DOL31" s="137"/>
      <c r="DOM31" s="137"/>
      <c r="DON31" s="137"/>
      <c r="DOO31" s="137"/>
      <c r="DOP31" s="137"/>
      <c r="DOQ31" s="137"/>
      <c r="DOR31" s="137"/>
      <c r="DOS31" s="137"/>
      <c r="DOT31" s="137"/>
      <c r="DOU31" s="137"/>
      <c r="DOV31" s="137"/>
      <c r="DOW31" s="137"/>
      <c r="DOX31" s="137"/>
      <c r="DOY31" s="137"/>
      <c r="DOZ31" s="137"/>
      <c r="DPA31" s="137"/>
      <c r="DPB31" s="137"/>
      <c r="DPC31" s="137"/>
      <c r="DPD31" s="137"/>
      <c r="DPE31" s="137"/>
      <c r="DPF31" s="137"/>
      <c r="DPG31" s="137"/>
      <c r="DPH31" s="137"/>
      <c r="DPI31" s="137"/>
      <c r="DPJ31" s="137"/>
      <c r="DPK31" s="137"/>
      <c r="DPL31" s="137"/>
      <c r="DPM31" s="137"/>
      <c r="DPN31" s="137"/>
      <c r="DPO31" s="137"/>
      <c r="DPP31" s="137"/>
      <c r="DPQ31" s="137"/>
      <c r="DPR31" s="137"/>
      <c r="DPS31" s="137"/>
      <c r="DPT31" s="137"/>
      <c r="DPU31" s="137"/>
      <c r="DPV31" s="137"/>
      <c r="DPW31" s="137"/>
      <c r="DPX31" s="137"/>
      <c r="DPY31" s="137"/>
      <c r="DPZ31" s="137"/>
      <c r="DQA31" s="137"/>
      <c r="DQB31" s="137"/>
      <c r="DQC31" s="137"/>
      <c r="DQD31" s="137"/>
      <c r="DQE31" s="137"/>
      <c r="DQF31" s="137"/>
      <c r="DQG31" s="137"/>
      <c r="DQH31" s="137"/>
      <c r="DQI31" s="137"/>
      <c r="DQJ31" s="137"/>
      <c r="DQK31" s="137"/>
      <c r="DQL31" s="137"/>
      <c r="DQM31" s="137"/>
      <c r="DQN31" s="137"/>
      <c r="DQO31" s="137"/>
      <c r="DQP31" s="137"/>
      <c r="DQQ31" s="137"/>
      <c r="DQR31" s="137"/>
      <c r="DQS31" s="137"/>
      <c r="DQT31" s="137"/>
      <c r="DQU31" s="137"/>
      <c r="DQV31" s="137"/>
      <c r="DQW31" s="137"/>
      <c r="DQX31" s="137"/>
      <c r="DQY31" s="137"/>
      <c r="DQZ31" s="137"/>
      <c r="DRA31" s="137"/>
      <c r="DRB31" s="137"/>
      <c r="DRC31" s="137"/>
      <c r="DRD31" s="137"/>
      <c r="DRE31" s="137"/>
      <c r="DRF31" s="137"/>
      <c r="DRG31" s="137"/>
      <c r="DRH31" s="137"/>
      <c r="DRI31" s="137"/>
      <c r="DRJ31" s="137"/>
      <c r="DRK31" s="137"/>
      <c r="DRL31" s="137"/>
      <c r="DRM31" s="137"/>
      <c r="DRN31" s="137"/>
      <c r="DRO31" s="137"/>
      <c r="DRP31" s="137"/>
      <c r="DRQ31" s="137"/>
      <c r="DRR31" s="137"/>
      <c r="DRS31" s="137"/>
      <c r="DRT31" s="137"/>
      <c r="DRU31" s="137"/>
      <c r="DRV31" s="137"/>
      <c r="DRW31" s="137"/>
      <c r="DRX31" s="137"/>
      <c r="DRY31" s="137"/>
      <c r="DRZ31" s="137"/>
      <c r="DSA31" s="137"/>
      <c r="DSB31" s="137"/>
      <c r="DSC31" s="137"/>
      <c r="DSD31" s="137"/>
      <c r="DSE31" s="137"/>
      <c r="DSF31" s="137"/>
      <c r="DSG31" s="137"/>
      <c r="DSH31" s="137"/>
      <c r="DSI31" s="137"/>
      <c r="DSJ31" s="137"/>
      <c r="DSK31" s="137"/>
      <c r="DSL31" s="137"/>
      <c r="DSM31" s="137"/>
      <c r="DSN31" s="137"/>
      <c r="DSO31" s="137"/>
      <c r="DSP31" s="137"/>
      <c r="DSQ31" s="137"/>
      <c r="DSR31" s="137"/>
      <c r="DSS31" s="137"/>
      <c r="DST31" s="137"/>
      <c r="DSU31" s="137"/>
      <c r="DSV31" s="137"/>
      <c r="DSW31" s="137"/>
      <c r="DSX31" s="137"/>
      <c r="DSY31" s="137"/>
      <c r="DSZ31" s="137"/>
      <c r="DTA31" s="137"/>
      <c r="DTB31" s="137"/>
      <c r="DTC31" s="137"/>
      <c r="DTD31" s="137"/>
      <c r="DTE31" s="137"/>
      <c r="DTF31" s="137"/>
      <c r="DTG31" s="137"/>
      <c r="DTH31" s="137"/>
      <c r="DTI31" s="137"/>
      <c r="DTJ31" s="137"/>
      <c r="DTK31" s="137"/>
      <c r="DTL31" s="137"/>
      <c r="DTM31" s="137"/>
      <c r="DTN31" s="137"/>
      <c r="DTO31" s="137"/>
      <c r="DTP31" s="137"/>
      <c r="DTQ31" s="137"/>
      <c r="DTR31" s="137"/>
      <c r="DTS31" s="137"/>
      <c r="DTT31" s="137"/>
      <c r="DTU31" s="137"/>
      <c r="DTV31" s="137"/>
      <c r="DTW31" s="137"/>
      <c r="DTX31" s="137"/>
      <c r="DTY31" s="137"/>
      <c r="DTZ31" s="137"/>
      <c r="DUA31" s="137"/>
      <c r="DUB31" s="137"/>
      <c r="DUC31" s="137"/>
      <c r="DUD31" s="137"/>
      <c r="DUE31" s="137"/>
      <c r="DUF31" s="137"/>
      <c r="DUG31" s="137"/>
      <c r="DUH31" s="137"/>
      <c r="DUI31" s="137"/>
      <c r="DUJ31" s="137"/>
      <c r="DUK31" s="137"/>
      <c r="DUL31" s="137"/>
      <c r="DUM31" s="137"/>
      <c r="DUN31" s="137"/>
      <c r="DUO31" s="137"/>
      <c r="DUP31" s="137"/>
      <c r="DUQ31" s="137"/>
      <c r="DUR31" s="137"/>
      <c r="DUS31" s="137"/>
      <c r="DUT31" s="137"/>
      <c r="DUU31" s="137"/>
      <c r="DUV31" s="137"/>
      <c r="DUW31" s="137"/>
      <c r="DUX31" s="137"/>
      <c r="DUY31" s="137"/>
      <c r="DUZ31" s="137"/>
      <c r="DVA31" s="137"/>
      <c r="DVB31" s="137"/>
      <c r="DVC31" s="137"/>
      <c r="DVD31" s="137"/>
      <c r="DVE31" s="137"/>
      <c r="DVF31" s="137"/>
      <c r="DVG31" s="137"/>
      <c r="DVH31" s="137"/>
      <c r="DVI31" s="137"/>
      <c r="DVJ31" s="137"/>
      <c r="DVK31" s="137"/>
      <c r="DVL31" s="137"/>
      <c r="DVM31" s="137"/>
      <c r="DVN31" s="137"/>
      <c r="DVO31" s="137"/>
      <c r="DVP31" s="137"/>
      <c r="DVQ31" s="137"/>
      <c r="DVR31" s="137"/>
      <c r="DVS31" s="137"/>
      <c r="DVT31" s="137"/>
      <c r="DVU31" s="137"/>
      <c r="DVV31" s="137"/>
      <c r="DVW31" s="137"/>
      <c r="DVX31" s="137"/>
      <c r="DVY31" s="137"/>
      <c r="DVZ31" s="137"/>
      <c r="DWA31" s="137"/>
      <c r="DWB31" s="137"/>
      <c r="DWC31" s="137"/>
      <c r="DWD31" s="137"/>
      <c r="DWE31" s="137"/>
      <c r="DWF31" s="137"/>
      <c r="DWG31" s="137"/>
      <c r="DWH31" s="137"/>
      <c r="DWI31" s="137"/>
      <c r="DWJ31" s="137"/>
      <c r="DWK31" s="137"/>
      <c r="DWL31" s="137"/>
      <c r="DWM31" s="137"/>
      <c r="DWN31" s="137"/>
      <c r="DWO31" s="137"/>
      <c r="DWP31" s="137"/>
      <c r="DWQ31" s="137"/>
      <c r="DWR31" s="137"/>
      <c r="DWS31" s="137"/>
      <c r="DWT31" s="137"/>
      <c r="DWU31" s="137"/>
      <c r="DWV31" s="137"/>
      <c r="DWW31" s="137"/>
      <c r="DWX31" s="137"/>
      <c r="DWY31" s="137"/>
      <c r="DWZ31" s="137"/>
      <c r="DXA31" s="137"/>
      <c r="DXB31" s="137"/>
      <c r="DXC31" s="137"/>
      <c r="DXD31" s="137"/>
      <c r="DXE31" s="137"/>
      <c r="DXF31" s="137"/>
      <c r="DXG31" s="137"/>
      <c r="DXH31" s="137"/>
      <c r="DXI31" s="137"/>
      <c r="DXJ31" s="137"/>
      <c r="DXK31" s="137"/>
      <c r="DXL31" s="137"/>
      <c r="DXM31" s="137"/>
      <c r="DXN31" s="137"/>
      <c r="DXO31" s="137"/>
      <c r="DXP31" s="137"/>
      <c r="DXQ31" s="137"/>
      <c r="DXR31" s="137"/>
      <c r="DXS31" s="137"/>
      <c r="DXT31" s="137"/>
      <c r="DXU31" s="137"/>
      <c r="DXV31" s="137"/>
      <c r="DXW31" s="137"/>
      <c r="DXX31" s="137"/>
      <c r="DXY31" s="137"/>
      <c r="DXZ31" s="137"/>
      <c r="DYA31" s="137"/>
      <c r="DYB31" s="137"/>
      <c r="DYC31" s="137"/>
      <c r="DYD31" s="137"/>
      <c r="DYE31" s="137"/>
      <c r="DYF31" s="137"/>
      <c r="DYG31" s="137"/>
      <c r="DYH31" s="137"/>
      <c r="DYI31" s="137"/>
      <c r="DYJ31" s="137"/>
      <c r="DYK31" s="137"/>
      <c r="DYL31" s="137"/>
      <c r="DYM31" s="137"/>
      <c r="DYN31" s="137"/>
      <c r="DYO31" s="137"/>
      <c r="DYP31" s="137"/>
      <c r="DYQ31" s="137"/>
      <c r="DYR31" s="137"/>
      <c r="DYS31" s="137"/>
      <c r="DYT31" s="137"/>
      <c r="DYU31" s="137"/>
      <c r="DYV31" s="137"/>
      <c r="DYW31" s="137"/>
      <c r="DYX31" s="137"/>
      <c r="DYY31" s="137"/>
      <c r="DYZ31" s="137"/>
      <c r="DZA31" s="137"/>
      <c r="DZB31" s="137"/>
      <c r="DZC31" s="137"/>
      <c r="DZD31" s="137"/>
      <c r="DZE31" s="137"/>
      <c r="DZF31" s="137"/>
      <c r="DZG31" s="137"/>
      <c r="DZH31" s="137"/>
      <c r="DZI31" s="137"/>
      <c r="DZJ31" s="137"/>
      <c r="DZK31" s="137"/>
      <c r="DZL31" s="137"/>
      <c r="DZM31" s="137"/>
      <c r="DZN31" s="137"/>
      <c r="DZO31" s="137"/>
      <c r="DZP31" s="137"/>
      <c r="DZQ31" s="137"/>
      <c r="DZR31" s="137"/>
      <c r="DZS31" s="137"/>
      <c r="DZT31" s="137"/>
      <c r="DZU31" s="137"/>
      <c r="DZV31" s="137"/>
      <c r="DZW31" s="137"/>
      <c r="DZX31" s="137"/>
      <c r="DZY31" s="137"/>
      <c r="DZZ31" s="137"/>
      <c r="EAA31" s="137"/>
      <c r="EAB31" s="137"/>
      <c r="EAC31" s="137"/>
      <c r="EAD31" s="137"/>
      <c r="EAE31" s="137"/>
      <c r="EAF31" s="137"/>
      <c r="EAG31" s="137"/>
      <c r="EAH31" s="137"/>
      <c r="EAI31" s="137"/>
      <c r="EAJ31" s="137"/>
      <c r="EAK31" s="137"/>
      <c r="EAL31" s="137"/>
      <c r="EAM31" s="137"/>
      <c r="EAN31" s="137"/>
      <c r="EAO31" s="137"/>
      <c r="EAP31" s="137"/>
      <c r="EAQ31" s="137"/>
      <c r="EAR31" s="137"/>
      <c r="EAS31" s="137"/>
      <c r="EAT31" s="137"/>
      <c r="EAU31" s="137"/>
      <c r="EAV31" s="137"/>
      <c r="EAW31" s="137"/>
      <c r="EAX31" s="137"/>
      <c r="EAY31" s="137"/>
      <c r="EAZ31" s="137"/>
      <c r="EBA31" s="137"/>
      <c r="EBB31" s="137"/>
      <c r="EBC31" s="137"/>
      <c r="EBD31" s="137"/>
      <c r="EBE31" s="137"/>
      <c r="EBF31" s="137"/>
      <c r="EBG31" s="137"/>
      <c r="EBH31" s="137"/>
      <c r="EBI31" s="137"/>
      <c r="EBJ31" s="137"/>
      <c r="EBK31" s="137"/>
      <c r="EBL31" s="137"/>
      <c r="EBM31" s="137"/>
      <c r="EBN31" s="137"/>
      <c r="EBO31" s="137"/>
      <c r="EBP31" s="137"/>
      <c r="EBQ31" s="137"/>
      <c r="EBR31" s="137"/>
      <c r="EBS31" s="137"/>
      <c r="EBT31" s="137"/>
      <c r="EBU31" s="137"/>
      <c r="EBV31" s="137"/>
      <c r="EBW31" s="137"/>
      <c r="EBX31" s="137"/>
      <c r="EBY31" s="137"/>
      <c r="EBZ31" s="137"/>
      <c r="ECA31" s="137"/>
      <c r="ECB31" s="137"/>
      <c r="ECC31" s="137"/>
      <c r="ECD31" s="137"/>
      <c r="ECE31" s="137"/>
      <c r="ECF31" s="137"/>
      <c r="ECG31" s="137"/>
      <c r="ECH31" s="137"/>
      <c r="ECI31" s="137"/>
      <c r="ECJ31" s="137"/>
      <c r="ECK31" s="137"/>
      <c r="ECL31" s="137"/>
      <c r="ECM31" s="137"/>
      <c r="ECN31" s="137"/>
      <c r="ECO31" s="137"/>
      <c r="ECP31" s="137"/>
      <c r="ECQ31" s="137"/>
      <c r="ECR31" s="137"/>
      <c r="ECS31" s="137"/>
      <c r="ECT31" s="137"/>
      <c r="ECU31" s="137"/>
      <c r="ECV31" s="137"/>
      <c r="ECW31" s="137"/>
      <c r="ECX31" s="137"/>
      <c r="ECY31" s="137"/>
      <c r="ECZ31" s="137"/>
      <c r="EDA31" s="137"/>
      <c r="EDB31" s="137"/>
      <c r="EDC31" s="137"/>
      <c r="EDD31" s="137"/>
      <c r="EDE31" s="137"/>
      <c r="EDF31" s="137"/>
      <c r="EDG31" s="137"/>
      <c r="EDH31" s="137"/>
      <c r="EDI31" s="137"/>
      <c r="EDJ31" s="137"/>
      <c r="EDK31" s="137"/>
      <c r="EDL31" s="137"/>
      <c r="EDM31" s="137"/>
      <c r="EDN31" s="137"/>
      <c r="EDO31" s="137"/>
      <c r="EDP31" s="137"/>
      <c r="EDQ31" s="137"/>
      <c r="EDR31" s="137"/>
      <c r="EDS31" s="137"/>
      <c r="EDT31" s="137"/>
      <c r="EDU31" s="137"/>
      <c r="EDV31" s="137"/>
      <c r="EDW31" s="137"/>
      <c r="EDX31" s="137"/>
      <c r="EDY31" s="137"/>
      <c r="EDZ31" s="137"/>
      <c r="EEA31" s="137"/>
      <c r="EEB31" s="137"/>
      <c r="EEC31" s="137"/>
      <c r="EED31" s="137"/>
      <c r="EEE31" s="137"/>
      <c r="EEF31" s="137"/>
      <c r="EEG31" s="137"/>
      <c r="EEH31" s="137"/>
      <c r="EEI31" s="137"/>
      <c r="EEJ31" s="137"/>
      <c r="EEK31" s="137"/>
      <c r="EEL31" s="137"/>
      <c r="EEM31" s="137"/>
      <c r="EEN31" s="137"/>
      <c r="EEO31" s="137"/>
      <c r="EEP31" s="137"/>
      <c r="EEQ31" s="137"/>
      <c r="EER31" s="137"/>
      <c r="EES31" s="137"/>
      <c r="EET31" s="137"/>
      <c r="EEU31" s="137"/>
      <c r="EEV31" s="137"/>
      <c r="EEW31" s="137"/>
      <c r="EEX31" s="137"/>
      <c r="EEY31" s="137"/>
      <c r="EEZ31" s="137"/>
      <c r="EFA31" s="137"/>
      <c r="EFB31" s="137"/>
      <c r="EFC31" s="137"/>
      <c r="EFD31" s="137"/>
      <c r="EFE31" s="137"/>
      <c r="EFF31" s="137"/>
      <c r="EFG31" s="137"/>
      <c r="EFH31" s="137"/>
      <c r="EFI31" s="137"/>
      <c r="EFJ31" s="137"/>
      <c r="EFK31" s="137"/>
      <c r="EFL31" s="137"/>
      <c r="EFM31" s="137"/>
      <c r="EFN31" s="137"/>
      <c r="EFO31" s="137"/>
      <c r="EFP31" s="137"/>
      <c r="EFQ31" s="137"/>
      <c r="EFR31" s="137"/>
      <c r="EFS31" s="137"/>
      <c r="EFT31" s="137"/>
      <c r="EFU31" s="137"/>
      <c r="EFV31" s="137"/>
      <c r="EFW31" s="137"/>
      <c r="EFX31" s="137"/>
      <c r="EFY31" s="137"/>
      <c r="EFZ31" s="137"/>
      <c r="EGA31" s="137"/>
      <c r="EGB31" s="137"/>
      <c r="EGC31" s="137"/>
      <c r="EGD31" s="137"/>
      <c r="EGE31" s="137"/>
      <c r="EGF31" s="137"/>
      <c r="EGG31" s="137"/>
      <c r="EGH31" s="137"/>
      <c r="EGI31" s="137"/>
      <c r="EGJ31" s="137"/>
      <c r="EGK31" s="137"/>
      <c r="EGL31" s="137"/>
      <c r="EGM31" s="137"/>
      <c r="EGN31" s="137"/>
      <c r="EGO31" s="137"/>
      <c r="EGP31" s="137"/>
      <c r="EGQ31" s="137"/>
      <c r="EGR31" s="137"/>
      <c r="EGS31" s="137"/>
      <c r="EGT31" s="137"/>
      <c r="EGU31" s="137"/>
      <c r="EGV31" s="137"/>
      <c r="EGW31" s="137"/>
      <c r="EGX31" s="137"/>
      <c r="EGY31" s="137"/>
      <c r="EGZ31" s="137"/>
      <c r="EHA31" s="137"/>
      <c r="EHB31" s="137"/>
      <c r="EHC31" s="137"/>
      <c r="EHD31" s="137"/>
      <c r="EHE31" s="137"/>
      <c r="EHF31" s="137"/>
      <c r="EHG31" s="137"/>
      <c r="EHH31" s="137"/>
      <c r="EHI31" s="137"/>
      <c r="EHJ31" s="137"/>
      <c r="EHK31" s="137"/>
      <c r="EHL31" s="137"/>
      <c r="EHM31" s="137"/>
      <c r="EHN31" s="137"/>
      <c r="EHO31" s="137"/>
      <c r="EHP31" s="137"/>
      <c r="EHQ31" s="137"/>
      <c r="EHR31" s="137"/>
      <c r="EHS31" s="137"/>
      <c r="EHT31" s="137"/>
      <c r="EHU31" s="137"/>
      <c r="EHV31" s="137"/>
      <c r="EHW31" s="137"/>
      <c r="EHX31" s="137"/>
      <c r="EHY31" s="137"/>
      <c r="EHZ31" s="137"/>
      <c r="EIA31" s="137"/>
      <c r="EIB31" s="137"/>
      <c r="EIC31" s="137"/>
      <c r="EID31" s="137"/>
      <c r="EIE31" s="137"/>
      <c r="EIF31" s="137"/>
      <c r="EIG31" s="137"/>
      <c r="EIH31" s="137"/>
      <c r="EII31" s="137"/>
      <c r="EIJ31" s="137"/>
      <c r="EIK31" s="137"/>
      <c r="EIL31" s="137"/>
      <c r="EIM31" s="137"/>
      <c r="EIN31" s="137"/>
      <c r="EIO31" s="137"/>
      <c r="EIP31" s="137"/>
      <c r="EIQ31" s="137"/>
      <c r="EIR31" s="137"/>
      <c r="EIS31" s="137"/>
      <c r="EIT31" s="137"/>
      <c r="EIU31" s="137"/>
      <c r="EIV31" s="137"/>
      <c r="EIW31" s="137"/>
      <c r="EIX31" s="137"/>
      <c r="EIY31" s="137"/>
      <c r="EIZ31" s="137"/>
      <c r="EJA31" s="137"/>
      <c r="EJB31" s="137"/>
      <c r="EJC31" s="137"/>
      <c r="EJD31" s="137"/>
      <c r="EJE31" s="137"/>
      <c r="EJF31" s="137"/>
      <c r="EJG31" s="137"/>
      <c r="EJH31" s="137"/>
      <c r="EJI31" s="137"/>
      <c r="EJJ31" s="137"/>
      <c r="EJK31" s="137"/>
      <c r="EJL31" s="137"/>
      <c r="EJM31" s="137"/>
      <c r="EJN31" s="137"/>
      <c r="EJO31" s="137"/>
      <c r="EJP31" s="137"/>
      <c r="EJQ31" s="137"/>
      <c r="EJR31" s="137"/>
      <c r="EJS31" s="137"/>
      <c r="EJT31" s="137"/>
      <c r="EJU31" s="137"/>
      <c r="EJV31" s="137"/>
      <c r="EJW31" s="137"/>
      <c r="EJX31" s="137"/>
      <c r="EJY31" s="137"/>
      <c r="EJZ31" s="137"/>
      <c r="EKA31" s="137"/>
      <c r="EKB31" s="137"/>
      <c r="EKC31" s="137"/>
      <c r="EKD31" s="137"/>
      <c r="EKE31" s="137"/>
      <c r="EKF31" s="137"/>
      <c r="EKG31" s="137"/>
      <c r="EKH31" s="137"/>
      <c r="EKI31" s="137"/>
      <c r="EKJ31" s="137"/>
      <c r="EKK31" s="137"/>
      <c r="EKL31" s="137"/>
      <c r="EKM31" s="137"/>
      <c r="EKN31" s="137"/>
      <c r="EKO31" s="137"/>
      <c r="EKP31" s="137"/>
      <c r="EKQ31" s="137"/>
      <c r="EKR31" s="137"/>
      <c r="EKS31" s="137"/>
      <c r="EKT31" s="137"/>
      <c r="EKU31" s="137"/>
      <c r="EKV31" s="137"/>
      <c r="EKW31" s="137"/>
      <c r="EKX31" s="137"/>
      <c r="EKY31" s="137"/>
      <c r="EKZ31" s="137"/>
      <c r="ELA31" s="137"/>
      <c r="ELB31" s="137"/>
      <c r="ELC31" s="137"/>
      <c r="ELD31" s="137"/>
      <c r="ELE31" s="137"/>
      <c r="ELF31" s="137"/>
      <c r="ELG31" s="137"/>
      <c r="ELH31" s="137"/>
      <c r="ELI31" s="137"/>
      <c r="ELJ31" s="137"/>
      <c r="ELK31" s="137"/>
      <c r="ELL31" s="137"/>
      <c r="ELM31" s="137"/>
      <c r="ELN31" s="137"/>
      <c r="ELO31" s="137"/>
      <c r="ELP31" s="137"/>
      <c r="ELQ31" s="137"/>
      <c r="ELR31" s="137"/>
      <c r="ELS31" s="137"/>
      <c r="ELT31" s="137"/>
      <c r="ELU31" s="137"/>
      <c r="ELV31" s="137"/>
      <c r="ELW31" s="137"/>
      <c r="ELX31" s="137"/>
      <c r="ELY31" s="137"/>
      <c r="ELZ31" s="137"/>
      <c r="EMA31" s="137"/>
      <c r="EMB31" s="137"/>
      <c r="EMC31" s="137"/>
      <c r="EMD31" s="137"/>
      <c r="EME31" s="137"/>
      <c r="EMF31" s="137"/>
      <c r="EMG31" s="137"/>
      <c r="EMH31" s="137"/>
      <c r="EMI31" s="137"/>
      <c r="EMJ31" s="137"/>
      <c r="EMK31" s="137"/>
      <c r="EML31" s="137"/>
      <c r="EMM31" s="137"/>
      <c r="EMN31" s="137"/>
      <c r="EMO31" s="137"/>
      <c r="EMP31" s="137"/>
      <c r="EMQ31" s="137"/>
      <c r="EMR31" s="137"/>
      <c r="EMS31" s="137"/>
      <c r="EMT31" s="137"/>
      <c r="EMU31" s="137"/>
      <c r="EMV31" s="137"/>
      <c r="EMW31" s="137"/>
      <c r="EMX31" s="137"/>
      <c r="EMY31" s="137"/>
      <c r="EMZ31" s="137"/>
      <c r="ENA31" s="137"/>
      <c r="ENB31" s="137"/>
      <c r="ENC31" s="137"/>
      <c r="END31" s="137"/>
      <c r="ENE31" s="137"/>
      <c r="ENF31" s="137"/>
      <c r="ENG31" s="137"/>
      <c r="ENH31" s="137"/>
      <c r="ENI31" s="137"/>
      <c r="ENJ31" s="137"/>
      <c r="ENK31" s="137"/>
      <c r="ENL31" s="137"/>
      <c r="ENM31" s="137"/>
      <c r="ENN31" s="137"/>
      <c r="ENO31" s="137"/>
      <c r="ENP31" s="137"/>
      <c r="ENQ31" s="137"/>
      <c r="ENR31" s="137"/>
      <c r="ENS31" s="137"/>
      <c r="ENT31" s="137"/>
      <c r="ENU31" s="137"/>
      <c r="ENV31" s="137"/>
      <c r="ENW31" s="137"/>
      <c r="ENX31" s="137"/>
      <c r="ENY31" s="137"/>
      <c r="ENZ31" s="137"/>
      <c r="EOA31" s="137"/>
      <c r="EOB31" s="137"/>
      <c r="EOC31" s="137"/>
      <c r="EOD31" s="137"/>
      <c r="EOE31" s="137"/>
      <c r="EOF31" s="137"/>
      <c r="EOG31" s="137"/>
      <c r="EOH31" s="137"/>
      <c r="EOI31" s="137"/>
      <c r="EOJ31" s="137"/>
      <c r="EOK31" s="137"/>
      <c r="EOL31" s="137"/>
      <c r="EOM31" s="137"/>
      <c r="EON31" s="137"/>
      <c r="EOO31" s="137"/>
      <c r="EOP31" s="137"/>
      <c r="EOQ31" s="137"/>
      <c r="EOR31" s="137"/>
      <c r="EOS31" s="137"/>
      <c r="EOT31" s="137"/>
      <c r="EOU31" s="137"/>
      <c r="EOV31" s="137"/>
      <c r="EOW31" s="137"/>
      <c r="EOX31" s="137"/>
      <c r="EOY31" s="137"/>
      <c r="EOZ31" s="137"/>
      <c r="EPA31" s="137"/>
      <c r="EPB31" s="137"/>
      <c r="EPC31" s="137"/>
      <c r="EPD31" s="137"/>
      <c r="EPE31" s="137"/>
      <c r="EPF31" s="137"/>
      <c r="EPG31" s="137"/>
      <c r="EPH31" s="137"/>
      <c r="EPI31" s="137"/>
      <c r="EPJ31" s="137"/>
      <c r="EPK31" s="137"/>
      <c r="EPL31" s="137"/>
      <c r="EPM31" s="137"/>
      <c r="EPN31" s="137"/>
      <c r="EPO31" s="137"/>
      <c r="EPP31" s="137"/>
      <c r="EPQ31" s="137"/>
      <c r="EPR31" s="137"/>
      <c r="EPS31" s="137"/>
      <c r="EPT31" s="137"/>
      <c r="EPU31" s="137"/>
      <c r="EPV31" s="137"/>
      <c r="EPW31" s="137"/>
      <c r="EPX31" s="137"/>
      <c r="EPY31" s="137"/>
      <c r="EPZ31" s="137"/>
      <c r="EQA31" s="137"/>
      <c r="EQB31" s="137"/>
      <c r="EQC31" s="137"/>
      <c r="EQD31" s="137"/>
      <c r="EQE31" s="137"/>
      <c r="EQF31" s="137"/>
      <c r="EQG31" s="137"/>
      <c r="EQH31" s="137"/>
      <c r="EQI31" s="137"/>
      <c r="EQJ31" s="137"/>
      <c r="EQK31" s="137"/>
      <c r="EQL31" s="137"/>
      <c r="EQM31" s="137"/>
      <c r="EQN31" s="137"/>
      <c r="EQO31" s="137"/>
      <c r="EQP31" s="137"/>
      <c r="EQQ31" s="137"/>
      <c r="EQR31" s="137"/>
      <c r="EQS31" s="137"/>
      <c r="EQT31" s="137"/>
      <c r="EQU31" s="137"/>
      <c r="EQV31" s="137"/>
      <c r="EQW31" s="137"/>
      <c r="EQX31" s="137"/>
      <c r="EQY31" s="137"/>
      <c r="EQZ31" s="137"/>
      <c r="ERA31" s="137"/>
      <c r="ERB31" s="137"/>
      <c r="ERC31" s="137"/>
      <c r="ERD31" s="137"/>
      <c r="ERE31" s="137"/>
      <c r="ERF31" s="137"/>
      <c r="ERG31" s="137"/>
      <c r="ERH31" s="137"/>
      <c r="ERI31" s="137"/>
      <c r="ERJ31" s="137"/>
      <c r="ERK31" s="137"/>
      <c r="ERL31" s="137"/>
      <c r="ERM31" s="137"/>
      <c r="ERN31" s="137"/>
      <c r="ERO31" s="137"/>
      <c r="ERP31" s="137"/>
      <c r="ERQ31" s="137"/>
      <c r="ERR31" s="137"/>
      <c r="ERS31" s="137"/>
      <c r="ERT31" s="137"/>
      <c r="ERU31" s="137"/>
      <c r="ERV31" s="137"/>
      <c r="ERW31" s="137"/>
      <c r="ERX31" s="137"/>
      <c r="ERY31" s="137"/>
      <c r="ERZ31" s="137"/>
      <c r="ESA31" s="137"/>
      <c r="ESB31" s="137"/>
      <c r="ESC31" s="137"/>
      <c r="ESD31" s="137"/>
      <c r="ESE31" s="137"/>
      <c r="ESF31" s="137"/>
      <c r="ESG31" s="137"/>
      <c r="ESH31" s="137"/>
      <c r="ESI31" s="137"/>
      <c r="ESJ31" s="137"/>
      <c r="ESK31" s="137"/>
      <c r="ESL31" s="137"/>
      <c r="ESM31" s="137"/>
      <c r="ESN31" s="137"/>
      <c r="ESO31" s="137"/>
      <c r="ESP31" s="137"/>
      <c r="ESQ31" s="137"/>
      <c r="ESR31" s="137"/>
      <c r="ESS31" s="137"/>
      <c r="EST31" s="137"/>
      <c r="ESU31" s="137"/>
      <c r="ESV31" s="137"/>
      <c r="ESW31" s="137"/>
      <c r="ESX31" s="137"/>
      <c r="ESY31" s="137"/>
      <c r="ESZ31" s="137"/>
      <c r="ETA31" s="137"/>
      <c r="ETB31" s="137"/>
      <c r="ETC31" s="137"/>
      <c r="ETD31" s="137"/>
      <c r="ETE31" s="137"/>
      <c r="ETF31" s="137"/>
      <c r="ETG31" s="137"/>
      <c r="ETH31" s="137"/>
      <c r="ETI31" s="137"/>
      <c r="ETJ31" s="137"/>
      <c r="ETK31" s="137"/>
      <c r="ETL31" s="137"/>
      <c r="ETM31" s="137"/>
      <c r="ETN31" s="137"/>
      <c r="ETO31" s="137"/>
      <c r="ETP31" s="137"/>
      <c r="ETQ31" s="137"/>
      <c r="ETR31" s="137"/>
      <c r="ETS31" s="137"/>
      <c r="ETT31" s="137"/>
      <c r="ETU31" s="137"/>
      <c r="ETV31" s="137"/>
      <c r="ETW31" s="137"/>
      <c r="ETX31" s="137"/>
      <c r="ETY31" s="137"/>
      <c r="ETZ31" s="137"/>
      <c r="EUA31" s="137"/>
      <c r="EUB31" s="137"/>
      <c r="EUC31" s="137"/>
      <c r="EUD31" s="137"/>
      <c r="EUE31" s="137"/>
      <c r="EUF31" s="137"/>
      <c r="EUG31" s="137"/>
      <c r="EUH31" s="137"/>
      <c r="EUI31" s="137"/>
      <c r="EUJ31" s="137"/>
      <c r="EUK31" s="137"/>
      <c r="EUL31" s="137"/>
      <c r="EUM31" s="137"/>
      <c r="EUN31" s="137"/>
      <c r="EUO31" s="137"/>
      <c r="EUP31" s="137"/>
      <c r="EUQ31" s="137"/>
      <c r="EUR31" s="137"/>
      <c r="EUS31" s="137"/>
      <c r="EUT31" s="137"/>
      <c r="EUU31" s="137"/>
      <c r="EUV31" s="137"/>
      <c r="EUW31" s="137"/>
      <c r="EUX31" s="137"/>
      <c r="EUY31" s="137"/>
      <c r="EUZ31" s="137"/>
      <c r="EVA31" s="137"/>
      <c r="EVB31" s="137"/>
      <c r="EVC31" s="137"/>
      <c r="EVD31" s="137"/>
      <c r="EVE31" s="137"/>
      <c r="EVF31" s="137"/>
      <c r="EVG31" s="137"/>
      <c r="EVH31" s="137"/>
      <c r="EVI31" s="137"/>
      <c r="EVJ31" s="137"/>
      <c r="EVK31" s="137"/>
      <c r="EVL31" s="137"/>
      <c r="EVM31" s="137"/>
      <c r="EVN31" s="137"/>
      <c r="EVO31" s="137"/>
      <c r="EVP31" s="137"/>
      <c r="EVQ31" s="137"/>
      <c r="EVR31" s="137"/>
      <c r="EVS31" s="137"/>
      <c r="EVT31" s="137"/>
      <c r="EVU31" s="137"/>
      <c r="EVV31" s="137"/>
      <c r="EVW31" s="137"/>
      <c r="EVX31" s="137"/>
      <c r="EVY31" s="137"/>
      <c r="EVZ31" s="137"/>
      <c r="EWA31" s="137"/>
      <c r="EWB31" s="137"/>
      <c r="EWC31" s="137"/>
      <c r="EWD31" s="137"/>
      <c r="EWE31" s="137"/>
      <c r="EWF31" s="137"/>
      <c r="EWG31" s="137"/>
      <c r="EWH31" s="137"/>
      <c r="EWI31" s="137"/>
      <c r="EWJ31" s="137"/>
      <c r="EWK31" s="137"/>
      <c r="EWL31" s="137"/>
      <c r="EWM31" s="137"/>
      <c r="EWN31" s="137"/>
      <c r="EWO31" s="137"/>
      <c r="EWP31" s="137"/>
      <c r="EWQ31" s="137"/>
      <c r="EWR31" s="137"/>
      <c r="EWS31" s="137"/>
      <c r="EWT31" s="137"/>
      <c r="EWU31" s="137"/>
      <c r="EWV31" s="137"/>
      <c r="EWW31" s="137"/>
      <c r="EWX31" s="137"/>
      <c r="EWY31" s="137"/>
      <c r="EWZ31" s="137"/>
      <c r="EXA31" s="137"/>
      <c r="EXB31" s="137"/>
      <c r="EXC31" s="137"/>
      <c r="EXD31" s="137"/>
      <c r="EXE31" s="137"/>
      <c r="EXF31" s="137"/>
      <c r="EXG31" s="137"/>
      <c r="EXH31" s="137"/>
      <c r="EXI31" s="137"/>
      <c r="EXJ31" s="137"/>
      <c r="EXK31" s="137"/>
      <c r="EXL31" s="137"/>
      <c r="EXM31" s="137"/>
      <c r="EXN31" s="137"/>
      <c r="EXO31" s="137"/>
      <c r="EXP31" s="137"/>
      <c r="EXQ31" s="137"/>
      <c r="EXR31" s="137"/>
      <c r="EXS31" s="137"/>
      <c r="EXT31" s="137"/>
      <c r="EXU31" s="137"/>
      <c r="EXV31" s="137"/>
      <c r="EXW31" s="137"/>
      <c r="EXX31" s="137"/>
      <c r="EXY31" s="137"/>
      <c r="EXZ31" s="137"/>
      <c r="EYA31" s="137"/>
      <c r="EYB31" s="137"/>
      <c r="EYC31" s="137"/>
      <c r="EYD31" s="137"/>
      <c r="EYE31" s="137"/>
      <c r="EYF31" s="137"/>
      <c r="EYG31" s="137"/>
      <c r="EYH31" s="137"/>
      <c r="EYI31" s="137"/>
      <c r="EYJ31" s="137"/>
      <c r="EYK31" s="137"/>
      <c r="EYL31" s="137"/>
      <c r="EYM31" s="137"/>
      <c r="EYN31" s="137"/>
      <c r="EYO31" s="137"/>
      <c r="EYP31" s="137"/>
      <c r="EYQ31" s="137"/>
      <c r="EYR31" s="137"/>
      <c r="EYS31" s="137"/>
      <c r="EYT31" s="137"/>
      <c r="EYU31" s="137"/>
      <c r="EYV31" s="137"/>
      <c r="EYW31" s="137"/>
      <c r="EYX31" s="137"/>
      <c r="EYY31" s="137"/>
      <c r="EYZ31" s="137"/>
      <c r="EZA31" s="137"/>
      <c r="EZB31" s="137"/>
      <c r="EZC31" s="137"/>
      <c r="EZD31" s="137"/>
      <c r="EZE31" s="137"/>
      <c r="EZF31" s="137"/>
      <c r="EZG31" s="137"/>
      <c r="EZH31" s="137"/>
      <c r="EZI31" s="137"/>
      <c r="EZJ31" s="137"/>
      <c r="EZK31" s="137"/>
      <c r="EZL31" s="137"/>
      <c r="EZM31" s="137"/>
      <c r="EZN31" s="137"/>
      <c r="EZO31" s="137"/>
      <c r="EZP31" s="137"/>
      <c r="EZQ31" s="137"/>
      <c r="EZR31" s="137"/>
      <c r="EZS31" s="137"/>
      <c r="EZT31" s="137"/>
      <c r="EZU31" s="137"/>
      <c r="EZV31" s="137"/>
      <c r="EZW31" s="137"/>
      <c r="EZX31" s="137"/>
      <c r="EZY31" s="137"/>
      <c r="EZZ31" s="137"/>
      <c r="FAA31" s="137"/>
      <c r="FAB31" s="137"/>
      <c r="FAC31" s="137"/>
      <c r="FAD31" s="137"/>
      <c r="FAE31" s="137"/>
      <c r="FAF31" s="137"/>
      <c r="FAG31" s="137"/>
      <c r="FAH31" s="137"/>
      <c r="FAI31" s="137"/>
      <c r="FAJ31" s="137"/>
      <c r="FAK31" s="137"/>
      <c r="FAL31" s="137"/>
      <c r="FAM31" s="137"/>
      <c r="FAN31" s="137"/>
      <c r="FAO31" s="137"/>
      <c r="FAP31" s="137"/>
      <c r="FAQ31" s="137"/>
      <c r="FAR31" s="137"/>
      <c r="FAS31" s="137"/>
      <c r="FAT31" s="137"/>
      <c r="FAU31" s="137"/>
      <c r="FAV31" s="137"/>
      <c r="FAW31" s="137"/>
      <c r="FAX31" s="137"/>
      <c r="FAY31" s="137"/>
      <c r="FAZ31" s="137"/>
      <c r="FBA31" s="137"/>
      <c r="FBB31" s="137"/>
      <c r="FBC31" s="137"/>
      <c r="FBD31" s="137"/>
      <c r="FBE31" s="137"/>
      <c r="FBF31" s="137"/>
      <c r="FBG31" s="137"/>
      <c r="FBH31" s="137"/>
      <c r="FBI31" s="137"/>
      <c r="FBJ31" s="137"/>
      <c r="FBK31" s="137"/>
      <c r="FBL31" s="137"/>
      <c r="FBM31" s="137"/>
      <c r="FBN31" s="137"/>
      <c r="FBO31" s="137"/>
      <c r="FBP31" s="137"/>
      <c r="FBQ31" s="137"/>
      <c r="FBR31" s="137"/>
      <c r="FBS31" s="137"/>
      <c r="FBT31" s="137"/>
      <c r="FBU31" s="137"/>
      <c r="FBV31" s="137"/>
      <c r="FBW31" s="137"/>
      <c r="FBX31" s="137"/>
      <c r="FBY31" s="137"/>
      <c r="FBZ31" s="137"/>
      <c r="FCA31" s="137"/>
      <c r="FCB31" s="137"/>
      <c r="FCC31" s="137"/>
      <c r="FCD31" s="137"/>
      <c r="FCE31" s="137"/>
      <c r="FCF31" s="137"/>
      <c r="FCG31" s="137"/>
      <c r="FCH31" s="137"/>
      <c r="FCI31" s="137"/>
      <c r="FCJ31" s="137"/>
      <c r="FCK31" s="137"/>
      <c r="FCL31" s="137"/>
      <c r="FCM31" s="137"/>
      <c r="FCN31" s="137"/>
      <c r="FCO31" s="137"/>
      <c r="FCP31" s="137"/>
      <c r="FCQ31" s="137"/>
      <c r="FCR31" s="137"/>
      <c r="FCS31" s="137"/>
      <c r="FCT31" s="137"/>
      <c r="FCU31" s="137"/>
      <c r="FCV31" s="137"/>
      <c r="FCW31" s="137"/>
      <c r="FCX31" s="137"/>
      <c r="FCY31" s="137"/>
      <c r="FCZ31" s="137"/>
      <c r="FDA31" s="137"/>
      <c r="FDB31" s="137"/>
      <c r="FDC31" s="137"/>
      <c r="FDD31" s="137"/>
      <c r="FDE31" s="137"/>
      <c r="FDF31" s="137"/>
      <c r="FDG31" s="137"/>
      <c r="FDH31" s="137"/>
      <c r="FDI31" s="137"/>
      <c r="FDJ31" s="137"/>
      <c r="FDK31" s="137"/>
      <c r="FDL31" s="137"/>
      <c r="FDM31" s="137"/>
      <c r="FDN31" s="137"/>
      <c r="FDO31" s="137"/>
      <c r="FDP31" s="137"/>
      <c r="FDQ31" s="137"/>
      <c r="FDR31" s="137"/>
      <c r="FDS31" s="137"/>
      <c r="FDT31" s="137"/>
      <c r="FDU31" s="137"/>
      <c r="FDV31" s="137"/>
      <c r="FDW31" s="137"/>
      <c r="FDX31" s="137"/>
      <c r="FDY31" s="137"/>
      <c r="FDZ31" s="137"/>
      <c r="FEA31" s="137"/>
      <c r="FEB31" s="137"/>
      <c r="FEC31" s="137"/>
      <c r="FED31" s="137"/>
      <c r="FEE31" s="137"/>
      <c r="FEF31" s="137"/>
      <c r="FEG31" s="137"/>
      <c r="FEH31" s="137"/>
      <c r="FEI31" s="137"/>
      <c r="FEJ31" s="137"/>
      <c r="FEK31" s="137"/>
      <c r="FEL31" s="137"/>
      <c r="FEM31" s="137"/>
      <c r="FEN31" s="137"/>
      <c r="FEO31" s="137"/>
      <c r="FEP31" s="137"/>
      <c r="FEQ31" s="137"/>
      <c r="FER31" s="137"/>
      <c r="FES31" s="137"/>
      <c r="FET31" s="137"/>
      <c r="FEU31" s="137"/>
      <c r="FEV31" s="137"/>
      <c r="FEW31" s="137"/>
      <c r="FEX31" s="137"/>
      <c r="FEY31" s="137"/>
      <c r="FEZ31" s="137"/>
      <c r="FFA31" s="137"/>
      <c r="FFB31" s="137"/>
      <c r="FFC31" s="137"/>
      <c r="FFD31" s="137"/>
      <c r="FFE31" s="137"/>
      <c r="FFF31" s="137"/>
      <c r="FFG31" s="137"/>
      <c r="FFH31" s="137"/>
      <c r="FFI31" s="137"/>
      <c r="FFJ31" s="137"/>
      <c r="FFK31" s="137"/>
      <c r="FFL31" s="137"/>
      <c r="FFM31" s="137"/>
      <c r="FFN31" s="137"/>
      <c r="FFO31" s="137"/>
      <c r="FFP31" s="137"/>
      <c r="FFQ31" s="137"/>
      <c r="FFR31" s="137"/>
      <c r="FFS31" s="137"/>
      <c r="FFT31" s="137"/>
      <c r="FFU31" s="137"/>
      <c r="FFV31" s="137"/>
      <c r="FFW31" s="137"/>
      <c r="FFX31" s="137"/>
      <c r="FFY31" s="137"/>
      <c r="FFZ31" s="137"/>
      <c r="FGA31" s="137"/>
      <c r="FGB31" s="137"/>
      <c r="FGC31" s="137"/>
      <c r="FGD31" s="137"/>
      <c r="FGE31" s="137"/>
      <c r="FGF31" s="137"/>
      <c r="FGG31" s="137"/>
      <c r="FGH31" s="137"/>
      <c r="FGI31" s="137"/>
      <c r="FGJ31" s="137"/>
      <c r="FGK31" s="137"/>
      <c r="FGL31" s="137"/>
      <c r="FGM31" s="137"/>
      <c r="FGN31" s="137"/>
      <c r="FGO31" s="137"/>
      <c r="FGP31" s="137"/>
      <c r="FGQ31" s="137"/>
      <c r="FGR31" s="137"/>
      <c r="FGS31" s="137"/>
      <c r="FGT31" s="137"/>
      <c r="FGU31" s="137"/>
      <c r="FGV31" s="137"/>
      <c r="FGW31" s="137"/>
      <c r="FGX31" s="137"/>
      <c r="FGY31" s="137"/>
      <c r="FGZ31" s="137"/>
      <c r="FHA31" s="137"/>
      <c r="FHB31" s="137"/>
      <c r="FHC31" s="137"/>
      <c r="FHD31" s="137"/>
      <c r="FHE31" s="137"/>
      <c r="FHF31" s="137"/>
      <c r="FHG31" s="137"/>
      <c r="FHH31" s="137"/>
      <c r="FHI31" s="137"/>
      <c r="FHJ31" s="137"/>
      <c r="FHK31" s="137"/>
      <c r="FHL31" s="137"/>
      <c r="FHM31" s="137"/>
      <c r="FHN31" s="137"/>
      <c r="FHO31" s="137"/>
      <c r="FHP31" s="137"/>
      <c r="FHQ31" s="137"/>
      <c r="FHR31" s="137"/>
      <c r="FHS31" s="137"/>
      <c r="FHT31" s="137"/>
      <c r="FHU31" s="137"/>
      <c r="FHV31" s="137"/>
      <c r="FHW31" s="137"/>
      <c r="FHX31" s="137"/>
      <c r="FHY31" s="137"/>
      <c r="FHZ31" s="137"/>
      <c r="FIA31" s="137"/>
      <c r="FIB31" s="137"/>
      <c r="FIC31" s="137"/>
      <c r="FID31" s="137"/>
      <c r="FIE31" s="137"/>
      <c r="FIF31" s="137"/>
      <c r="FIG31" s="137"/>
      <c r="FIH31" s="137"/>
      <c r="FII31" s="137"/>
      <c r="FIJ31" s="137"/>
      <c r="FIK31" s="137"/>
      <c r="FIL31" s="137"/>
      <c r="FIM31" s="137"/>
      <c r="FIN31" s="137"/>
      <c r="FIO31" s="137"/>
      <c r="FIP31" s="137"/>
      <c r="FIQ31" s="137"/>
      <c r="FIR31" s="137"/>
      <c r="FIS31" s="137"/>
      <c r="FIT31" s="137"/>
      <c r="FIU31" s="137"/>
      <c r="FIV31" s="137"/>
      <c r="FIW31" s="137"/>
      <c r="FIX31" s="137"/>
      <c r="FIY31" s="137"/>
      <c r="FIZ31" s="137"/>
      <c r="FJA31" s="137"/>
      <c r="FJB31" s="137"/>
      <c r="FJC31" s="137"/>
      <c r="FJD31" s="137"/>
      <c r="FJE31" s="137"/>
      <c r="FJF31" s="137"/>
      <c r="FJG31" s="137"/>
      <c r="FJH31" s="137"/>
      <c r="FJI31" s="137"/>
      <c r="FJJ31" s="137"/>
      <c r="FJK31" s="137"/>
      <c r="FJL31" s="137"/>
      <c r="FJM31" s="137"/>
      <c r="FJN31" s="137"/>
      <c r="FJO31" s="137"/>
      <c r="FJP31" s="137"/>
      <c r="FJQ31" s="137"/>
      <c r="FJR31" s="137"/>
      <c r="FJS31" s="137"/>
      <c r="FJT31" s="137"/>
      <c r="FJU31" s="137"/>
      <c r="FJV31" s="137"/>
      <c r="FJW31" s="137"/>
      <c r="FJX31" s="137"/>
      <c r="FJY31" s="137"/>
      <c r="FJZ31" s="137"/>
      <c r="FKA31" s="137"/>
      <c r="FKB31" s="137"/>
      <c r="FKC31" s="137"/>
      <c r="FKD31" s="137"/>
      <c r="FKE31" s="137"/>
      <c r="FKF31" s="137"/>
      <c r="FKG31" s="137"/>
      <c r="FKH31" s="137"/>
      <c r="FKI31" s="137"/>
      <c r="FKJ31" s="137"/>
      <c r="FKK31" s="137"/>
      <c r="FKL31" s="137"/>
      <c r="FKM31" s="137"/>
      <c r="FKN31" s="137"/>
      <c r="FKO31" s="137"/>
      <c r="FKP31" s="137"/>
      <c r="FKQ31" s="137"/>
      <c r="FKR31" s="137"/>
      <c r="FKS31" s="137"/>
      <c r="FKT31" s="137"/>
      <c r="FKU31" s="137"/>
      <c r="FKV31" s="137"/>
      <c r="FKW31" s="137"/>
      <c r="FKX31" s="137"/>
      <c r="FKY31" s="137"/>
      <c r="FKZ31" s="137"/>
      <c r="FLA31" s="137"/>
      <c r="FLB31" s="137"/>
      <c r="FLC31" s="137"/>
      <c r="FLD31" s="137"/>
      <c r="FLE31" s="137"/>
      <c r="FLF31" s="137"/>
      <c r="FLG31" s="137"/>
      <c r="FLH31" s="137"/>
      <c r="FLI31" s="137"/>
      <c r="FLJ31" s="137"/>
      <c r="FLK31" s="137"/>
      <c r="FLL31" s="137"/>
      <c r="FLM31" s="137"/>
      <c r="FLN31" s="137"/>
      <c r="FLO31" s="137"/>
      <c r="FLP31" s="137"/>
      <c r="FLQ31" s="137"/>
      <c r="FLR31" s="137"/>
      <c r="FLS31" s="137"/>
      <c r="FLT31" s="137"/>
      <c r="FLU31" s="137"/>
      <c r="FLV31" s="137"/>
      <c r="FLW31" s="137"/>
      <c r="FLX31" s="137"/>
      <c r="FLY31" s="137"/>
      <c r="FLZ31" s="137"/>
      <c r="FMA31" s="137"/>
      <c r="FMB31" s="137"/>
      <c r="FMC31" s="137"/>
      <c r="FMD31" s="137"/>
      <c r="FME31" s="137"/>
      <c r="FMF31" s="137"/>
      <c r="FMG31" s="137"/>
      <c r="FMH31" s="137"/>
      <c r="FMI31" s="137"/>
      <c r="FMJ31" s="137"/>
      <c r="FMK31" s="137"/>
      <c r="FML31" s="137"/>
      <c r="FMM31" s="137"/>
      <c r="FMN31" s="137"/>
      <c r="FMO31" s="137"/>
      <c r="FMP31" s="137"/>
      <c r="FMQ31" s="137"/>
      <c r="FMR31" s="137"/>
      <c r="FMS31" s="137"/>
      <c r="FMT31" s="137"/>
      <c r="FMU31" s="137"/>
      <c r="FMV31" s="137"/>
      <c r="FMW31" s="137"/>
      <c r="FMX31" s="137"/>
      <c r="FMY31" s="137"/>
      <c r="FMZ31" s="137"/>
      <c r="FNA31" s="137"/>
      <c r="FNB31" s="137"/>
      <c r="FNC31" s="137"/>
      <c r="FND31" s="137"/>
      <c r="FNE31" s="137"/>
      <c r="FNF31" s="137"/>
      <c r="FNG31" s="137"/>
      <c r="FNH31" s="137"/>
      <c r="FNI31" s="137"/>
      <c r="FNJ31" s="137"/>
      <c r="FNK31" s="137"/>
      <c r="FNL31" s="137"/>
      <c r="FNM31" s="137"/>
      <c r="FNN31" s="137"/>
      <c r="FNO31" s="137"/>
      <c r="FNP31" s="137"/>
      <c r="FNQ31" s="137"/>
      <c r="FNR31" s="137"/>
      <c r="FNS31" s="137"/>
      <c r="FNT31" s="137"/>
      <c r="FNU31" s="137"/>
      <c r="FNV31" s="137"/>
      <c r="FNW31" s="137"/>
      <c r="FNX31" s="137"/>
      <c r="FNY31" s="137"/>
      <c r="FNZ31" s="137"/>
      <c r="FOA31" s="137"/>
      <c r="FOB31" s="137"/>
      <c r="FOC31" s="137"/>
      <c r="FOD31" s="137"/>
      <c r="FOE31" s="137"/>
      <c r="FOF31" s="137"/>
      <c r="FOG31" s="137"/>
      <c r="FOH31" s="137"/>
      <c r="FOI31" s="137"/>
      <c r="FOJ31" s="137"/>
      <c r="FOK31" s="137"/>
      <c r="FOL31" s="137"/>
      <c r="FOM31" s="137"/>
      <c r="FON31" s="137"/>
      <c r="FOO31" s="137"/>
      <c r="FOP31" s="137"/>
      <c r="FOQ31" s="137"/>
      <c r="FOR31" s="137"/>
      <c r="FOS31" s="137"/>
      <c r="FOT31" s="137"/>
      <c r="FOU31" s="137"/>
      <c r="FOV31" s="137"/>
      <c r="FOW31" s="137"/>
      <c r="FOX31" s="137"/>
      <c r="FOY31" s="137"/>
      <c r="FOZ31" s="137"/>
      <c r="FPA31" s="137"/>
      <c r="FPB31" s="137"/>
      <c r="FPC31" s="137"/>
      <c r="FPD31" s="137"/>
      <c r="FPE31" s="137"/>
      <c r="FPF31" s="137"/>
      <c r="FPG31" s="137"/>
      <c r="FPH31" s="137"/>
      <c r="FPI31" s="137"/>
      <c r="FPJ31" s="137"/>
      <c r="FPK31" s="137"/>
      <c r="FPL31" s="137"/>
      <c r="FPM31" s="137"/>
      <c r="FPN31" s="137"/>
      <c r="FPO31" s="137"/>
      <c r="FPP31" s="137"/>
      <c r="FPQ31" s="137"/>
      <c r="FPR31" s="137"/>
      <c r="FPS31" s="137"/>
      <c r="FPT31" s="137"/>
      <c r="FPU31" s="137"/>
      <c r="FPV31" s="137"/>
      <c r="FPW31" s="137"/>
      <c r="FPX31" s="137"/>
      <c r="FPY31" s="137"/>
      <c r="FPZ31" s="137"/>
      <c r="FQA31" s="137"/>
      <c r="FQB31" s="137"/>
      <c r="FQC31" s="137"/>
      <c r="FQD31" s="137"/>
      <c r="FQE31" s="137"/>
      <c r="FQF31" s="137"/>
      <c r="FQG31" s="137"/>
      <c r="FQH31" s="137"/>
      <c r="FQI31" s="137"/>
      <c r="FQJ31" s="137"/>
      <c r="FQK31" s="137"/>
      <c r="FQL31" s="137"/>
      <c r="FQM31" s="137"/>
      <c r="FQN31" s="137"/>
      <c r="FQO31" s="137"/>
      <c r="FQP31" s="137"/>
      <c r="FQQ31" s="137"/>
      <c r="FQR31" s="137"/>
      <c r="FQS31" s="137"/>
      <c r="FQT31" s="137"/>
      <c r="FQU31" s="137"/>
      <c r="FQV31" s="137"/>
      <c r="FQW31" s="137"/>
      <c r="FQX31" s="137"/>
      <c r="FQY31" s="137"/>
      <c r="FQZ31" s="137"/>
      <c r="FRA31" s="137"/>
      <c r="FRB31" s="137"/>
      <c r="FRC31" s="137"/>
      <c r="FRD31" s="137"/>
      <c r="FRE31" s="137"/>
      <c r="FRF31" s="137"/>
      <c r="FRG31" s="137"/>
      <c r="FRH31" s="137"/>
      <c r="FRI31" s="137"/>
      <c r="FRJ31" s="137"/>
      <c r="FRK31" s="137"/>
      <c r="FRL31" s="137"/>
      <c r="FRM31" s="137"/>
      <c r="FRN31" s="137"/>
      <c r="FRO31" s="137"/>
      <c r="FRP31" s="137"/>
      <c r="FRQ31" s="137"/>
      <c r="FRR31" s="137"/>
      <c r="FRS31" s="137"/>
      <c r="FRT31" s="137"/>
      <c r="FRU31" s="137"/>
      <c r="FRV31" s="137"/>
      <c r="FRW31" s="137"/>
      <c r="FRX31" s="137"/>
      <c r="FRY31" s="137"/>
      <c r="FRZ31" s="137"/>
      <c r="FSA31" s="137"/>
      <c r="FSB31" s="137"/>
      <c r="FSC31" s="137"/>
      <c r="FSD31" s="137"/>
      <c r="FSE31" s="137"/>
      <c r="FSF31" s="137"/>
      <c r="FSG31" s="137"/>
      <c r="FSH31" s="137"/>
      <c r="FSI31" s="137"/>
      <c r="FSJ31" s="137"/>
      <c r="FSK31" s="137"/>
      <c r="FSL31" s="137"/>
      <c r="FSM31" s="137"/>
      <c r="FSN31" s="137"/>
      <c r="FSO31" s="137"/>
      <c r="FSP31" s="137"/>
      <c r="FSQ31" s="137"/>
      <c r="FSR31" s="137"/>
      <c r="FSS31" s="137"/>
      <c r="FST31" s="137"/>
      <c r="FSU31" s="137"/>
      <c r="FSV31" s="137"/>
      <c r="FSW31" s="137"/>
      <c r="FSX31" s="137"/>
      <c r="FSY31" s="137"/>
      <c r="FSZ31" s="137"/>
      <c r="FTA31" s="137"/>
      <c r="FTB31" s="137"/>
      <c r="FTC31" s="137"/>
      <c r="FTD31" s="137"/>
      <c r="FTE31" s="137"/>
      <c r="FTF31" s="137"/>
      <c r="FTG31" s="137"/>
      <c r="FTH31" s="137"/>
      <c r="FTI31" s="137"/>
      <c r="FTJ31" s="137"/>
      <c r="FTK31" s="137"/>
      <c r="FTL31" s="137"/>
      <c r="FTM31" s="137"/>
      <c r="FTN31" s="137"/>
      <c r="FTO31" s="137"/>
      <c r="FTP31" s="137"/>
      <c r="FTQ31" s="137"/>
      <c r="FTR31" s="137"/>
      <c r="FTS31" s="137"/>
      <c r="FTT31" s="137"/>
      <c r="FTU31" s="137"/>
      <c r="FTV31" s="137"/>
      <c r="FTW31" s="137"/>
      <c r="FTX31" s="137"/>
      <c r="FTY31" s="137"/>
      <c r="FTZ31" s="137"/>
      <c r="FUA31" s="137"/>
      <c r="FUB31" s="137"/>
      <c r="FUC31" s="137"/>
      <c r="FUD31" s="137"/>
      <c r="FUE31" s="137"/>
      <c r="FUF31" s="137"/>
      <c r="FUG31" s="137"/>
      <c r="FUH31" s="137"/>
      <c r="FUI31" s="137"/>
      <c r="FUJ31" s="137"/>
      <c r="FUK31" s="137"/>
      <c r="FUL31" s="137"/>
      <c r="FUM31" s="137"/>
      <c r="FUN31" s="137"/>
      <c r="FUO31" s="137"/>
      <c r="FUP31" s="137"/>
      <c r="FUQ31" s="137"/>
      <c r="FUR31" s="137"/>
      <c r="FUS31" s="137"/>
      <c r="FUT31" s="137"/>
      <c r="FUU31" s="137"/>
      <c r="FUV31" s="137"/>
      <c r="FUW31" s="137"/>
      <c r="FUX31" s="137"/>
      <c r="FUY31" s="137"/>
      <c r="FUZ31" s="137"/>
      <c r="FVA31" s="137"/>
      <c r="FVB31" s="137"/>
      <c r="FVC31" s="137"/>
      <c r="FVD31" s="137"/>
      <c r="FVE31" s="137"/>
      <c r="FVF31" s="137"/>
      <c r="FVG31" s="137"/>
      <c r="FVH31" s="137"/>
      <c r="FVI31" s="137"/>
      <c r="FVJ31" s="137"/>
      <c r="FVK31" s="137"/>
      <c r="FVL31" s="137"/>
      <c r="FVM31" s="137"/>
      <c r="FVN31" s="137"/>
      <c r="FVO31" s="137"/>
      <c r="FVP31" s="137"/>
      <c r="FVQ31" s="137"/>
      <c r="FVR31" s="137"/>
      <c r="FVS31" s="137"/>
      <c r="FVT31" s="137"/>
      <c r="FVU31" s="137"/>
      <c r="FVV31" s="137"/>
      <c r="FVW31" s="137"/>
      <c r="FVX31" s="137"/>
      <c r="FVY31" s="137"/>
      <c r="FVZ31" s="137"/>
      <c r="FWA31" s="137"/>
      <c r="FWB31" s="137"/>
      <c r="FWC31" s="137"/>
      <c r="FWD31" s="137"/>
      <c r="FWE31" s="137"/>
      <c r="FWF31" s="137"/>
      <c r="FWG31" s="137"/>
      <c r="FWH31" s="137"/>
      <c r="FWI31" s="137"/>
      <c r="FWJ31" s="137"/>
      <c r="FWK31" s="137"/>
      <c r="FWL31" s="137"/>
      <c r="FWM31" s="137"/>
      <c r="FWN31" s="137"/>
      <c r="FWO31" s="137"/>
      <c r="FWP31" s="137"/>
      <c r="FWQ31" s="137"/>
      <c r="FWR31" s="137"/>
      <c r="FWS31" s="137"/>
      <c r="FWT31" s="137"/>
      <c r="FWU31" s="137"/>
      <c r="FWV31" s="137"/>
      <c r="FWW31" s="137"/>
      <c r="FWX31" s="137"/>
      <c r="FWY31" s="137"/>
      <c r="FWZ31" s="137"/>
      <c r="FXA31" s="137"/>
      <c r="FXB31" s="137"/>
      <c r="FXC31" s="137"/>
      <c r="FXD31" s="137"/>
      <c r="FXE31" s="137"/>
      <c r="FXF31" s="137"/>
      <c r="FXG31" s="137"/>
      <c r="FXH31" s="137"/>
      <c r="FXI31" s="137"/>
      <c r="FXJ31" s="137"/>
      <c r="FXK31" s="137"/>
      <c r="FXL31" s="137"/>
      <c r="FXM31" s="137"/>
      <c r="FXN31" s="137"/>
      <c r="FXO31" s="137"/>
      <c r="FXP31" s="137"/>
      <c r="FXQ31" s="137"/>
      <c r="FXR31" s="137"/>
      <c r="FXS31" s="137"/>
      <c r="FXT31" s="137"/>
      <c r="FXU31" s="137"/>
      <c r="FXV31" s="137"/>
      <c r="FXW31" s="137"/>
      <c r="FXX31" s="137"/>
      <c r="FXY31" s="137"/>
      <c r="FXZ31" s="137"/>
      <c r="FYA31" s="137"/>
      <c r="FYB31" s="137"/>
      <c r="FYC31" s="137"/>
      <c r="FYD31" s="137"/>
      <c r="FYE31" s="137"/>
      <c r="FYF31" s="137"/>
      <c r="FYG31" s="137"/>
      <c r="FYH31" s="137"/>
      <c r="FYI31" s="137"/>
      <c r="FYJ31" s="137"/>
      <c r="FYK31" s="137"/>
      <c r="FYL31" s="137"/>
      <c r="FYM31" s="137"/>
      <c r="FYN31" s="137"/>
      <c r="FYO31" s="137"/>
      <c r="FYP31" s="137"/>
      <c r="FYQ31" s="137"/>
      <c r="FYR31" s="137"/>
      <c r="FYS31" s="137"/>
      <c r="FYT31" s="137"/>
      <c r="FYU31" s="137"/>
      <c r="FYV31" s="137"/>
      <c r="FYW31" s="137"/>
      <c r="FYX31" s="137"/>
      <c r="FYY31" s="137"/>
      <c r="FYZ31" s="137"/>
      <c r="FZA31" s="137"/>
      <c r="FZB31" s="137"/>
      <c r="FZC31" s="137"/>
      <c r="FZD31" s="137"/>
      <c r="FZE31" s="137"/>
      <c r="FZF31" s="137"/>
      <c r="FZG31" s="137"/>
      <c r="FZH31" s="137"/>
      <c r="FZI31" s="137"/>
      <c r="FZJ31" s="137"/>
      <c r="FZK31" s="137"/>
      <c r="FZL31" s="137"/>
      <c r="FZM31" s="137"/>
      <c r="FZN31" s="137"/>
      <c r="FZO31" s="137"/>
      <c r="FZP31" s="137"/>
      <c r="FZQ31" s="137"/>
      <c r="FZR31" s="137"/>
      <c r="FZS31" s="137"/>
      <c r="FZT31" s="137"/>
      <c r="FZU31" s="137"/>
      <c r="FZV31" s="137"/>
      <c r="FZW31" s="137"/>
      <c r="FZX31" s="137"/>
      <c r="FZY31" s="137"/>
      <c r="FZZ31" s="137"/>
      <c r="GAA31" s="137"/>
      <c r="GAB31" s="137"/>
      <c r="GAC31" s="137"/>
      <c r="GAD31" s="137"/>
      <c r="GAE31" s="137"/>
      <c r="GAF31" s="137"/>
      <c r="GAG31" s="137"/>
      <c r="GAH31" s="137"/>
      <c r="GAI31" s="137"/>
      <c r="GAJ31" s="137"/>
      <c r="GAK31" s="137"/>
      <c r="GAL31" s="137"/>
      <c r="GAM31" s="137"/>
      <c r="GAN31" s="137"/>
      <c r="GAO31" s="137"/>
      <c r="GAP31" s="137"/>
      <c r="GAQ31" s="137"/>
      <c r="GAR31" s="137"/>
      <c r="GAS31" s="137"/>
      <c r="GAT31" s="137"/>
      <c r="GAU31" s="137"/>
      <c r="GAV31" s="137"/>
      <c r="GAW31" s="137"/>
      <c r="GAX31" s="137"/>
      <c r="GAY31" s="137"/>
      <c r="GAZ31" s="137"/>
      <c r="GBA31" s="137"/>
      <c r="GBB31" s="137"/>
      <c r="GBC31" s="137"/>
      <c r="GBD31" s="137"/>
      <c r="GBE31" s="137"/>
      <c r="GBF31" s="137"/>
      <c r="GBG31" s="137"/>
      <c r="GBH31" s="137"/>
      <c r="GBI31" s="137"/>
      <c r="GBJ31" s="137"/>
      <c r="GBK31" s="137"/>
      <c r="GBL31" s="137"/>
      <c r="GBM31" s="137"/>
      <c r="GBN31" s="137"/>
      <c r="GBO31" s="137"/>
      <c r="GBP31" s="137"/>
      <c r="GBQ31" s="137"/>
      <c r="GBR31" s="137"/>
      <c r="GBS31" s="137"/>
      <c r="GBT31" s="137"/>
      <c r="GBU31" s="137"/>
      <c r="GBV31" s="137"/>
      <c r="GBW31" s="137"/>
      <c r="GBX31" s="137"/>
      <c r="GBY31" s="137"/>
      <c r="GBZ31" s="137"/>
      <c r="GCA31" s="137"/>
      <c r="GCB31" s="137"/>
      <c r="GCC31" s="137"/>
      <c r="GCD31" s="137"/>
      <c r="GCE31" s="137"/>
      <c r="GCF31" s="137"/>
      <c r="GCG31" s="137"/>
      <c r="GCH31" s="137"/>
      <c r="GCI31" s="137"/>
      <c r="GCJ31" s="137"/>
      <c r="GCK31" s="137"/>
      <c r="GCL31" s="137"/>
      <c r="GCM31" s="137"/>
      <c r="GCN31" s="137"/>
      <c r="GCO31" s="137"/>
      <c r="GCP31" s="137"/>
      <c r="GCQ31" s="137"/>
      <c r="GCR31" s="137"/>
      <c r="GCS31" s="137"/>
      <c r="GCT31" s="137"/>
      <c r="GCU31" s="137"/>
      <c r="GCV31" s="137"/>
      <c r="GCW31" s="137"/>
      <c r="GCX31" s="137"/>
      <c r="GCY31" s="137"/>
      <c r="GCZ31" s="137"/>
      <c r="GDA31" s="137"/>
      <c r="GDB31" s="137"/>
      <c r="GDC31" s="137"/>
      <c r="GDD31" s="137"/>
      <c r="GDE31" s="137"/>
      <c r="GDF31" s="137"/>
      <c r="GDG31" s="137"/>
      <c r="GDH31" s="137"/>
      <c r="GDI31" s="137"/>
      <c r="GDJ31" s="137"/>
      <c r="GDK31" s="137"/>
      <c r="GDL31" s="137"/>
      <c r="GDM31" s="137"/>
      <c r="GDN31" s="137"/>
      <c r="GDO31" s="137"/>
      <c r="GDP31" s="137"/>
      <c r="GDQ31" s="137"/>
      <c r="GDR31" s="137"/>
      <c r="GDS31" s="137"/>
      <c r="GDT31" s="137"/>
      <c r="GDU31" s="137"/>
      <c r="GDV31" s="137"/>
      <c r="GDW31" s="137"/>
      <c r="GDX31" s="137"/>
      <c r="GDY31" s="137"/>
      <c r="GDZ31" s="137"/>
      <c r="GEA31" s="137"/>
      <c r="GEB31" s="137"/>
      <c r="GEC31" s="137"/>
      <c r="GED31" s="137"/>
      <c r="GEE31" s="137"/>
      <c r="GEF31" s="137"/>
      <c r="GEG31" s="137"/>
      <c r="GEH31" s="137"/>
      <c r="GEI31" s="137"/>
      <c r="GEJ31" s="137"/>
      <c r="GEK31" s="137"/>
      <c r="GEL31" s="137"/>
      <c r="GEM31" s="137"/>
      <c r="GEN31" s="137"/>
      <c r="GEO31" s="137"/>
      <c r="GEP31" s="137"/>
      <c r="GEQ31" s="137"/>
      <c r="GER31" s="137"/>
      <c r="GES31" s="137"/>
      <c r="GET31" s="137"/>
      <c r="GEU31" s="137"/>
      <c r="GEV31" s="137"/>
      <c r="GEW31" s="137"/>
      <c r="GEX31" s="137"/>
      <c r="GEY31" s="137"/>
      <c r="GEZ31" s="137"/>
      <c r="GFA31" s="137"/>
      <c r="GFB31" s="137"/>
      <c r="GFC31" s="137"/>
      <c r="GFD31" s="137"/>
      <c r="GFE31" s="137"/>
      <c r="GFF31" s="137"/>
      <c r="GFG31" s="137"/>
      <c r="GFH31" s="137"/>
      <c r="GFI31" s="137"/>
      <c r="GFJ31" s="137"/>
      <c r="GFK31" s="137"/>
      <c r="GFL31" s="137"/>
      <c r="GFM31" s="137"/>
      <c r="GFN31" s="137"/>
      <c r="GFO31" s="137"/>
      <c r="GFP31" s="137"/>
      <c r="GFQ31" s="137"/>
      <c r="GFR31" s="137"/>
      <c r="GFS31" s="137"/>
      <c r="GFT31" s="137"/>
      <c r="GFU31" s="137"/>
      <c r="GFV31" s="137"/>
      <c r="GFW31" s="137"/>
      <c r="GFX31" s="137"/>
      <c r="GFY31" s="137"/>
      <c r="GFZ31" s="137"/>
      <c r="GGA31" s="137"/>
      <c r="GGB31" s="137"/>
      <c r="GGC31" s="137"/>
      <c r="GGD31" s="137"/>
      <c r="GGE31" s="137"/>
      <c r="GGF31" s="137"/>
      <c r="GGG31" s="137"/>
      <c r="GGH31" s="137"/>
      <c r="GGI31" s="137"/>
      <c r="GGJ31" s="137"/>
      <c r="GGK31" s="137"/>
      <c r="GGL31" s="137"/>
      <c r="GGM31" s="137"/>
      <c r="GGN31" s="137"/>
      <c r="GGO31" s="137"/>
      <c r="GGP31" s="137"/>
      <c r="GGQ31" s="137"/>
      <c r="GGR31" s="137"/>
      <c r="GGS31" s="137"/>
      <c r="GGT31" s="137"/>
      <c r="GGU31" s="137"/>
      <c r="GGV31" s="137"/>
      <c r="GGW31" s="137"/>
      <c r="GGX31" s="137"/>
      <c r="GGY31" s="137"/>
      <c r="GGZ31" s="137"/>
      <c r="GHA31" s="137"/>
      <c r="GHB31" s="137"/>
      <c r="GHC31" s="137"/>
      <c r="GHD31" s="137"/>
      <c r="GHE31" s="137"/>
      <c r="GHF31" s="137"/>
      <c r="GHG31" s="137"/>
      <c r="GHH31" s="137"/>
      <c r="GHI31" s="137"/>
      <c r="GHJ31" s="137"/>
      <c r="GHK31" s="137"/>
      <c r="GHL31" s="137"/>
      <c r="GHM31" s="137"/>
      <c r="GHN31" s="137"/>
      <c r="GHO31" s="137"/>
      <c r="GHP31" s="137"/>
      <c r="GHQ31" s="137"/>
      <c r="GHR31" s="137"/>
      <c r="GHS31" s="137"/>
      <c r="GHT31" s="137"/>
      <c r="GHU31" s="137"/>
      <c r="GHV31" s="137"/>
      <c r="GHW31" s="137"/>
      <c r="GHX31" s="137"/>
      <c r="GHY31" s="137"/>
      <c r="GHZ31" s="137"/>
      <c r="GIA31" s="137"/>
      <c r="GIB31" s="137"/>
      <c r="GIC31" s="137"/>
      <c r="GID31" s="137"/>
      <c r="GIE31" s="137"/>
      <c r="GIF31" s="137"/>
      <c r="GIG31" s="137"/>
      <c r="GIH31" s="137"/>
      <c r="GII31" s="137"/>
      <c r="GIJ31" s="137"/>
      <c r="GIK31" s="137"/>
      <c r="GIL31" s="137"/>
      <c r="GIM31" s="137"/>
      <c r="GIN31" s="137"/>
      <c r="GIO31" s="137"/>
      <c r="GIP31" s="137"/>
      <c r="GIQ31" s="137"/>
      <c r="GIR31" s="137"/>
      <c r="GIS31" s="137"/>
      <c r="GIT31" s="137"/>
      <c r="GIU31" s="137"/>
      <c r="GIV31" s="137"/>
      <c r="GIW31" s="137"/>
      <c r="GIX31" s="137"/>
      <c r="GIY31" s="137"/>
      <c r="GIZ31" s="137"/>
      <c r="GJA31" s="137"/>
      <c r="GJB31" s="137"/>
      <c r="GJC31" s="137"/>
      <c r="GJD31" s="137"/>
      <c r="GJE31" s="137"/>
      <c r="GJF31" s="137"/>
      <c r="GJG31" s="137"/>
      <c r="GJH31" s="137"/>
      <c r="GJI31" s="137"/>
      <c r="GJJ31" s="137"/>
      <c r="GJK31" s="137"/>
      <c r="GJL31" s="137"/>
      <c r="GJM31" s="137"/>
      <c r="GJN31" s="137"/>
      <c r="GJO31" s="137"/>
      <c r="GJP31" s="137"/>
      <c r="GJQ31" s="137"/>
      <c r="GJR31" s="137"/>
      <c r="GJS31" s="137"/>
      <c r="GJT31" s="137"/>
      <c r="GJU31" s="137"/>
      <c r="GJV31" s="137"/>
      <c r="GJW31" s="137"/>
      <c r="GJX31" s="137"/>
      <c r="GJY31" s="137"/>
      <c r="GJZ31" s="137"/>
      <c r="GKA31" s="137"/>
      <c r="GKB31" s="137"/>
      <c r="GKC31" s="137"/>
      <c r="GKD31" s="137"/>
      <c r="GKE31" s="137"/>
      <c r="GKF31" s="137"/>
      <c r="GKG31" s="137"/>
      <c r="GKH31" s="137"/>
      <c r="GKI31" s="137"/>
      <c r="GKJ31" s="137"/>
      <c r="GKK31" s="137"/>
      <c r="GKL31" s="137"/>
      <c r="GKM31" s="137"/>
      <c r="GKN31" s="137"/>
      <c r="GKO31" s="137"/>
      <c r="GKP31" s="137"/>
      <c r="GKQ31" s="137"/>
      <c r="GKR31" s="137"/>
      <c r="GKS31" s="137"/>
      <c r="GKT31" s="137"/>
      <c r="GKU31" s="137"/>
      <c r="GKV31" s="137"/>
      <c r="GKW31" s="137"/>
      <c r="GKX31" s="137"/>
      <c r="GKY31" s="137"/>
      <c r="GKZ31" s="137"/>
      <c r="GLA31" s="137"/>
      <c r="GLB31" s="137"/>
      <c r="GLC31" s="137"/>
      <c r="GLD31" s="137"/>
      <c r="GLE31" s="137"/>
      <c r="GLF31" s="137"/>
      <c r="GLG31" s="137"/>
      <c r="GLH31" s="137"/>
      <c r="GLI31" s="137"/>
      <c r="GLJ31" s="137"/>
      <c r="GLK31" s="137"/>
      <c r="GLL31" s="137"/>
      <c r="GLM31" s="137"/>
      <c r="GLN31" s="137"/>
      <c r="GLO31" s="137"/>
      <c r="GLP31" s="137"/>
      <c r="GLQ31" s="137"/>
      <c r="GLR31" s="137"/>
      <c r="GLS31" s="137"/>
      <c r="GLT31" s="137"/>
      <c r="GLU31" s="137"/>
      <c r="GLV31" s="137"/>
      <c r="GLW31" s="137"/>
      <c r="GLX31" s="137"/>
      <c r="GLY31" s="137"/>
      <c r="GLZ31" s="137"/>
      <c r="GMA31" s="137"/>
      <c r="GMB31" s="137"/>
      <c r="GMC31" s="137"/>
      <c r="GMD31" s="137"/>
      <c r="GME31" s="137"/>
      <c r="GMF31" s="137"/>
      <c r="GMG31" s="137"/>
      <c r="GMH31" s="137"/>
      <c r="GMI31" s="137"/>
      <c r="GMJ31" s="137"/>
      <c r="GMK31" s="137"/>
      <c r="GML31" s="137"/>
      <c r="GMM31" s="137"/>
      <c r="GMN31" s="137"/>
      <c r="GMO31" s="137"/>
      <c r="GMP31" s="137"/>
      <c r="GMQ31" s="137"/>
      <c r="GMR31" s="137"/>
      <c r="GMS31" s="137"/>
      <c r="GMT31" s="137"/>
      <c r="GMU31" s="137"/>
      <c r="GMV31" s="137"/>
      <c r="GMW31" s="137"/>
      <c r="GMX31" s="137"/>
      <c r="GMY31" s="137"/>
      <c r="GMZ31" s="137"/>
      <c r="GNA31" s="137"/>
      <c r="GNB31" s="137"/>
      <c r="GNC31" s="137"/>
      <c r="GND31" s="137"/>
      <c r="GNE31" s="137"/>
      <c r="GNF31" s="137"/>
      <c r="GNG31" s="137"/>
      <c r="GNH31" s="137"/>
      <c r="GNI31" s="137"/>
      <c r="GNJ31" s="137"/>
      <c r="GNK31" s="137"/>
      <c r="GNL31" s="137"/>
      <c r="GNM31" s="137"/>
      <c r="GNN31" s="137"/>
      <c r="GNO31" s="137"/>
      <c r="GNP31" s="137"/>
      <c r="GNQ31" s="137"/>
      <c r="GNR31" s="137"/>
      <c r="GNS31" s="137"/>
      <c r="GNT31" s="137"/>
      <c r="GNU31" s="137"/>
      <c r="GNV31" s="137"/>
      <c r="GNW31" s="137"/>
      <c r="GNX31" s="137"/>
      <c r="GNY31" s="137"/>
      <c r="GNZ31" s="137"/>
      <c r="GOA31" s="137"/>
      <c r="GOB31" s="137"/>
      <c r="GOC31" s="137"/>
      <c r="GOD31" s="137"/>
      <c r="GOE31" s="137"/>
      <c r="GOF31" s="137"/>
      <c r="GOG31" s="137"/>
      <c r="GOH31" s="137"/>
      <c r="GOI31" s="137"/>
      <c r="GOJ31" s="137"/>
      <c r="GOK31" s="137"/>
      <c r="GOL31" s="137"/>
      <c r="GOM31" s="137"/>
      <c r="GON31" s="137"/>
      <c r="GOO31" s="137"/>
      <c r="GOP31" s="137"/>
      <c r="GOQ31" s="137"/>
      <c r="GOR31" s="137"/>
      <c r="GOS31" s="137"/>
      <c r="GOT31" s="137"/>
      <c r="GOU31" s="137"/>
      <c r="GOV31" s="137"/>
      <c r="GOW31" s="137"/>
      <c r="GOX31" s="137"/>
      <c r="GOY31" s="137"/>
      <c r="GOZ31" s="137"/>
      <c r="GPA31" s="137"/>
      <c r="GPB31" s="137"/>
      <c r="GPC31" s="137"/>
      <c r="GPD31" s="137"/>
      <c r="GPE31" s="137"/>
      <c r="GPF31" s="137"/>
      <c r="GPG31" s="137"/>
      <c r="GPH31" s="137"/>
      <c r="GPI31" s="137"/>
      <c r="GPJ31" s="137"/>
      <c r="GPK31" s="137"/>
      <c r="GPL31" s="137"/>
      <c r="GPM31" s="137"/>
      <c r="GPN31" s="137"/>
      <c r="GPO31" s="137"/>
      <c r="GPP31" s="137"/>
      <c r="GPQ31" s="137"/>
      <c r="GPR31" s="137"/>
      <c r="GPS31" s="137"/>
      <c r="GPT31" s="137"/>
      <c r="GPU31" s="137"/>
      <c r="GPV31" s="137"/>
      <c r="GPW31" s="137"/>
      <c r="GPX31" s="137"/>
      <c r="GPY31" s="137"/>
      <c r="GPZ31" s="137"/>
      <c r="GQA31" s="137"/>
      <c r="GQB31" s="137"/>
      <c r="GQC31" s="137"/>
      <c r="GQD31" s="137"/>
      <c r="GQE31" s="137"/>
      <c r="GQF31" s="137"/>
      <c r="GQG31" s="137"/>
      <c r="GQH31" s="137"/>
      <c r="GQI31" s="137"/>
      <c r="GQJ31" s="137"/>
      <c r="GQK31" s="137"/>
      <c r="GQL31" s="137"/>
      <c r="GQM31" s="137"/>
      <c r="GQN31" s="137"/>
      <c r="GQO31" s="137"/>
      <c r="GQP31" s="137"/>
      <c r="GQQ31" s="137"/>
      <c r="GQR31" s="137"/>
      <c r="GQS31" s="137"/>
      <c r="GQT31" s="137"/>
      <c r="GQU31" s="137"/>
      <c r="GQV31" s="137"/>
      <c r="GQW31" s="137"/>
      <c r="GQX31" s="137"/>
      <c r="GQY31" s="137"/>
      <c r="GQZ31" s="137"/>
      <c r="GRA31" s="137"/>
      <c r="GRB31" s="137"/>
      <c r="GRC31" s="137"/>
      <c r="GRD31" s="137"/>
      <c r="GRE31" s="137"/>
      <c r="GRF31" s="137"/>
      <c r="GRG31" s="137"/>
      <c r="GRH31" s="137"/>
      <c r="GRI31" s="137"/>
      <c r="GRJ31" s="137"/>
      <c r="GRK31" s="137"/>
      <c r="GRL31" s="137"/>
      <c r="GRM31" s="137"/>
      <c r="GRN31" s="137"/>
      <c r="GRO31" s="137"/>
      <c r="GRP31" s="137"/>
      <c r="GRQ31" s="137"/>
      <c r="GRR31" s="137"/>
      <c r="GRS31" s="137"/>
      <c r="GRT31" s="137"/>
      <c r="GRU31" s="137"/>
      <c r="GRV31" s="137"/>
      <c r="GRW31" s="137"/>
      <c r="GRX31" s="137"/>
      <c r="GRY31" s="137"/>
      <c r="GRZ31" s="137"/>
      <c r="GSA31" s="137"/>
      <c r="GSB31" s="137"/>
      <c r="GSC31" s="137"/>
      <c r="GSD31" s="137"/>
      <c r="GSE31" s="137"/>
      <c r="GSF31" s="137"/>
      <c r="GSG31" s="137"/>
      <c r="GSH31" s="137"/>
      <c r="GSI31" s="137"/>
      <c r="GSJ31" s="137"/>
      <c r="GSK31" s="137"/>
      <c r="GSL31" s="137"/>
      <c r="GSM31" s="137"/>
      <c r="GSN31" s="137"/>
      <c r="GSO31" s="137"/>
      <c r="GSP31" s="137"/>
      <c r="GSQ31" s="137"/>
      <c r="GSR31" s="137"/>
      <c r="GSS31" s="137"/>
      <c r="GST31" s="137"/>
      <c r="GSU31" s="137"/>
      <c r="GSV31" s="137"/>
      <c r="GSW31" s="137"/>
      <c r="GSX31" s="137"/>
      <c r="GSY31" s="137"/>
      <c r="GSZ31" s="137"/>
      <c r="GTA31" s="137"/>
      <c r="GTB31" s="137"/>
      <c r="GTC31" s="137"/>
      <c r="GTD31" s="137"/>
      <c r="GTE31" s="137"/>
      <c r="GTF31" s="137"/>
      <c r="GTG31" s="137"/>
      <c r="GTH31" s="137"/>
      <c r="GTI31" s="137"/>
      <c r="GTJ31" s="137"/>
      <c r="GTK31" s="137"/>
      <c r="GTL31" s="137"/>
      <c r="GTM31" s="137"/>
      <c r="GTN31" s="137"/>
      <c r="GTO31" s="137"/>
      <c r="GTP31" s="137"/>
      <c r="GTQ31" s="137"/>
      <c r="GTR31" s="137"/>
      <c r="GTS31" s="137"/>
      <c r="GTT31" s="137"/>
      <c r="GTU31" s="137"/>
      <c r="GTV31" s="137"/>
      <c r="GTW31" s="137"/>
      <c r="GTX31" s="137"/>
      <c r="GTY31" s="137"/>
      <c r="GTZ31" s="137"/>
      <c r="GUA31" s="137"/>
      <c r="GUB31" s="137"/>
      <c r="GUC31" s="137"/>
      <c r="GUD31" s="137"/>
      <c r="GUE31" s="137"/>
      <c r="GUF31" s="137"/>
      <c r="GUG31" s="137"/>
      <c r="GUH31" s="137"/>
      <c r="GUI31" s="137"/>
      <c r="GUJ31" s="137"/>
      <c r="GUK31" s="137"/>
      <c r="GUL31" s="137"/>
      <c r="GUM31" s="137"/>
      <c r="GUN31" s="137"/>
      <c r="GUO31" s="137"/>
      <c r="GUP31" s="137"/>
      <c r="GUQ31" s="137"/>
      <c r="GUR31" s="137"/>
      <c r="GUS31" s="137"/>
      <c r="GUT31" s="137"/>
      <c r="GUU31" s="137"/>
      <c r="GUV31" s="137"/>
      <c r="GUW31" s="137"/>
      <c r="GUX31" s="137"/>
      <c r="GUY31" s="137"/>
      <c r="GUZ31" s="137"/>
      <c r="GVA31" s="137"/>
      <c r="GVB31" s="137"/>
      <c r="GVC31" s="137"/>
      <c r="GVD31" s="137"/>
      <c r="GVE31" s="137"/>
      <c r="GVF31" s="137"/>
      <c r="GVG31" s="137"/>
      <c r="GVH31" s="137"/>
      <c r="GVI31" s="137"/>
      <c r="GVJ31" s="137"/>
      <c r="GVK31" s="137"/>
      <c r="GVL31" s="137"/>
      <c r="GVM31" s="137"/>
      <c r="GVN31" s="137"/>
      <c r="GVO31" s="137"/>
      <c r="GVP31" s="137"/>
      <c r="GVQ31" s="137"/>
      <c r="GVR31" s="137"/>
      <c r="GVS31" s="137"/>
      <c r="GVT31" s="137"/>
      <c r="GVU31" s="137"/>
      <c r="GVV31" s="137"/>
      <c r="GVW31" s="137"/>
      <c r="GVX31" s="137"/>
      <c r="GVY31" s="137"/>
      <c r="GVZ31" s="137"/>
      <c r="GWA31" s="137"/>
      <c r="GWB31" s="137"/>
      <c r="GWC31" s="137"/>
      <c r="GWD31" s="137"/>
      <c r="GWE31" s="137"/>
      <c r="GWF31" s="137"/>
      <c r="GWG31" s="137"/>
      <c r="GWH31" s="137"/>
      <c r="GWI31" s="137"/>
      <c r="GWJ31" s="137"/>
      <c r="GWK31" s="137"/>
      <c r="GWL31" s="137"/>
      <c r="GWM31" s="137"/>
      <c r="GWN31" s="137"/>
      <c r="GWO31" s="137"/>
      <c r="GWP31" s="137"/>
      <c r="GWQ31" s="137"/>
      <c r="GWR31" s="137"/>
      <c r="GWS31" s="137"/>
      <c r="GWT31" s="137"/>
      <c r="GWU31" s="137"/>
      <c r="GWV31" s="137"/>
      <c r="GWW31" s="137"/>
      <c r="GWX31" s="137"/>
      <c r="GWY31" s="137"/>
      <c r="GWZ31" s="137"/>
      <c r="GXA31" s="137"/>
      <c r="GXB31" s="137"/>
      <c r="GXC31" s="137"/>
      <c r="GXD31" s="137"/>
      <c r="GXE31" s="137"/>
      <c r="GXF31" s="137"/>
      <c r="GXG31" s="137"/>
      <c r="GXH31" s="137"/>
      <c r="GXI31" s="137"/>
      <c r="GXJ31" s="137"/>
      <c r="GXK31" s="137"/>
      <c r="GXL31" s="137"/>
      <c r="GXM31" s="137"/>
      <c r="GXN31" s="137"/>
      <c r="GXO31" s="137"/>
      <c r="GXP31" s="137"/>
      <c r="GXQ31" s="137"/>
      <c r="GXR31" s="137"/>
      <c r="GXS31" s="137"/>
      <c r="GXT31" s="137"/>
      <c r="GXU31" s="137"/>
      <c r="GXV31" s="137"/>
      <c r="GXW31" s="137"/>
      <c r="GXX31" s="137"/>
      <c r="GXY31" s="137"/>
      <c r="GXZ31" s="137"/>
      <c r="GYA31" s="137"/>
      <c r="GYB31" s="137"/>
      <c r="GYC31" s="137"/>
      <c r="GYD31" s="137"/>
      <c r="GYE31" s="137"/>
      <c r="GYF31" s="137"/>
      <c r="GYG31" s="137"/>
      <c r="GYH31" s="137"/>
      <c r="GYI31" s="137"/>
      <c r="GYJ31" s="137"/>
      <c r="GYK31" s="137"/>
      <c r="GYL31" s="137"/>
      <c r="GYM31" s="137"/>
      <c r="GYN31" s="137"/>
      <c r="GYO31" s="137"/>
      <c r="GYP31" s="137"/>
      <c r="GYQ31" s="137"/>
      <c r="GYR31" s="137"/>
      <c r="GYS31" s="137"/>
      <c r="GYT31" s="137"/>
      <c r="GYU31" s="137"/>
      <c r="GYV31" s="137"/>
      <c r="GYW31" s="137"/>
      <c r="GYX31" s="137"/>
      <c r="GYY31" s="137"/>
      <c r="GYZ31" s="137"/>
      <c r="GZA31" s="137"/>
      <c r="GZB31" s="137"/>
      <c r="GZC31" s="137"/>
      <c r="GZD31" s="137"/>
      <c r="GZE31" s="137"/>
      <c r="GZF31" s="137"/>
      <c r="GZG31" s="137"/>
      <c r="GZH31" s="137"/>
      <c r="GZI31" s="137"/>
      <c r="GZJ31" s="137"/>
      <c r="GZK31" s="137"/>
      <c r="GZL31" s="137"/>
      <c r="GZM31" s="137"/>
      <c r="GZN31" s="137"/>
      <c r="GZO31" s="137"/>
      <c r="GZP31" s="137"/>
      <c r="GZQ31" s="137"/>
      <c r="GZR31" s="137"/>
      <c r="GZS31" s="137"/>
      <c r="GZT31" s="137"/>
      <c r="GZU31" s="137"/>
      <c r="GZV31" s="137"/>
      <c r="GZW31" s="137"/>
      <c r="GZX31" s="137"/>
      <c r="GZY31" s="137"/>
      <c r="GZZ31" s="137"/>
      <c r="HAA31" s="137"/>
      <c r="HAB31" s="137"/>
      <c r="HAC31" s="137"/>
      <c r="HAD31" s="137"/>
      <c r="HAE31" s="137"/>
      <c r="HAF31" s="137"/>
      <c r="HAG31" s="137"/>
      <c r="HAH31" s="137"/>
      <c r="HAI31" s="137"/>
      <c r="HAJ31" s="137"/>
      <c r="HAK31" s="137"/>
      <c r="HAL31" s="137"/>
      <c r="HAM31" s="137"/>
      <c r="HAN31" s="137"/>
      <c r="HAO31" s="137"/>
      <c r="HAP31" s="137"/>
      <c r="HAQ31" s="137"/>
      <c r="HAR31" s="137"/>
      <c r="HAS31" s="137"/>
      <c r="HAT31" s="137"/>
      <c r="HAU31" s="137"/>
      <c r="HAV31" s="137"/>
      <c r="HAW31" s="137"/>
      <c r="HAX31" s="137"/>
      <c r="HAY31" s="137"/>
      <c r="HAZ31" s="137"/>
      <c r="HBA31" s="137"/>
      <c r="HBB31" s="137"/>
      <c r="HBC31" s="137"/>
      <c r="HBD31" s="137"/>
      <c r="HBE31" s="137"/>
      <c r="HBF31" s="137"/>
      <c r="HBG31" s="137"/>
      <c r="HBH31" s="137"/>
      <c r="HBI31" s="137"/>
      <c r="HBJ31" s="137"/>
      <c r="HBK31" s="137"/>
      <c r="HBL31" s="137"/>
      <c r="HBM31" s="137"/>
      <c r="HBN31" s="137"/>
      <c r="HBO31" s="137"/>
      <c r="HBP31" s="137"/>
      <c r="HBQ31" s="137"/>
      <c r="HBR31" s="137"/>
      <c r="HBS31" s="137"/>
      <c r="HBT31" s="137"/>
      <c r="HBU31" s="137"/>
      <c r="HBV31" s="137"/>
      <c r="HBW31" s="137"/>
      <c r="HBX31" s="137"/>
      <c r="HBY31" s="137"/>
      <c r="HBZ31" s="137"/>
      <c r="HCA31" s="137"/>
      <c r="HCB31" s="137"/>
      <c r="HCC31" s="137"/>
      <c r="HCD31" s="137"/>
      <c r="HCE31" s="137"/>
      <c r="HCF31" s="137"/>
      <c r="HCG31" s="137"/>
      <c r="HCH31" s="137"/>
      <c r="HCI31" s="137"/>
      <c r="HCJ31" s="137"/>
      <c r="HCK31" s="137"/>
      <c r="HCL31" s="137"/>
      <c r="HCM31" s="137"/>
      <c r="HCN31" s="137"/>
      <c r="HCO31" s="137"/>
      <c r="HCP31" s="137"/>
      <c r="HCQ31" s="137"/>
      <c r="HCR31" s="137"/>
      <c r="HCS31" s="137"/>
      <c r="HCT31" s="137"/>
      <c r="HCU31" s="137"/>
      <c r="HCV31" s="137"/>
      <c r="HCW31" s="137"/>
      <c r="HCX31" s="137"/>
      <c r="HCY31" s="137"/>
      <c r="HCZ31" s="137"/>
      <c r="HDA31" s="137"/>
      <c r="HDB31" s="137"/>
      <c r="HDC31" s="137"/>
      <c r="HDD31" s="137"/>
      <c r="HDE31" s="137"/>
      <c r="HDF31" s="137"/>
      <c r="HDG31" s="137"/>
      <c r="HDH31" s="137"/>
      <c r="HDI31" s="137"/>
      <c r="HDJ31" s="137"/>
      <c r="HDK31" s="137"/>
      <c r="HDL31" s="137"/>
      <c r="HDM31" s="137"/>
      <c r="HDN31" s="137"/>
      <c r="HDO31" s="137"/>
      <c r="HDP31" s="137"/>
      <c r="HDQ31" s="137"/>
      <c r="HDR31" s="137"/>
      <c r="HDS31" s="137"/>
      <c r="HDT31" s="137"/>
      <c r="HDU31" s="137"/>
      <c r="HDV31" s="137"/>
      <c r="HDW31" s="137"/>
      <c r="HDX31" s="137"/>
      <c r="HDY31" s="137"/>
      <c r="HDZ31" s="137"/>
      <c r="HEA31" s="137"/>
      <c r="HEB31" s="137"/>
      <c r="HEC31" s="137"/>
      <c r="HED31" s="137"/>
      <c r="HEE31" s="137"/>
      <c r="HEF31" s="137"/>
      <c r="HEG31" s="137"/>
      <c r="HEH31" s="137"/>
      <c r="HEI31" s="137"/>
      <c r="HEJ31" s="137"/>
      <c r="HEK31" s="137"/>
      <c r="HEL31" s="137"/>
      <c r="HEM31" s="137"/>
      <c r="HEN31" s="137"/>
      <c r="HEO31" s="137"/>
      <c r="HEP31" s="137"/>
      <c r="HEQ31" s="137"/>
      <c r="HER31" s="137"/>
      <c r="HES31" s="137"/>
      <c r="HET31" s="137"/>
      <c r="HEU31" s="137"/>
      <c r="HEV31" s="137"/>
      <c r="HEW31" s="137"/>
      <c r="HEX31" s="137"/>
      <c r="HEY31" s="137"/>
      <c r="HEZ31" s="137"/>
      <c r="HFA31" s="137"/>
      <c r="HFB31" s="137"/>
      <c r="HFC31" s="137"/>
      <c r="HFD31" s="137"/>
      <c r="HFE31" s="137"/>
      <c r="HFF31" s="137"/>
      <c r="HFG31" s="137"/>
      <c r="HFH31" s="137"/>
      <c r="HFI31" s="137"/>
      <c r="HFJ31" s="137"/>
      <c r="HFK31" s="137"/>
      <c r="HFL31" s="137"/>
      <c r="HFM31" s="137"/>
      <c r="HFN31" s="137"/>
      <c r="HFO31" s="137"/>
      <c r="HFP31" s="137"/>
      <c r="HFQ31" s="137"/>
      <c r="HFR31" s="137"/>
      <c r="HFS31" s="137"/>
      <c r="HFT31" s="137"/>
      <c r="HFU31" s="137"/>
      <c r="HFV31" s="137"/>
      <c r="HFW31" s="137"/>
      <c r="HFX31" s="137"/>
      <c r="HFY31" s="137"/>
      <c r="HFZ31" s="137"/>
      <c r="HGA31" s="137"/>
      <c r="HGB31" s="137"/>
      <c r="HGC31" s="137"/>
      <c r="HGD31" s="137"/>
      <c r="HGE31" s="137"/>
      <c r="HGF31" s="137"/>
      <c r="HGG31" s="137"/>
      <c r="HGH31" s="137"/>
      <c r="HGI31" s="137"/>
      <c r="HGJ31" s="137"/>
      <c r="HGK31" s="137"/>
      <c r="HGL31" s="137"/>
      <c r="HGM31" s="137"/>
      <c r="HGN31" s="137"/>
      <c r="HGO31" s="137"/>
      <c r="HGP31" s="137"/>
      <c r="HGQ31" s="137"/>
      <c r="HGR31" s="137"/>
      <c r="HGS31" s="137"/>
      <c r="HGT31" s="137"/>
      <c r="HGU31" s="137"/>
      <c r="HGV31" s="137"/>
      <c r="HGW31" s="137"/>
      <c r="HGX31" s="137"/>
      <c r="HGY31" s="137"/>
      <c r="HGZ31" s="137"/>
      <c r="HHA31" s="137"/>
      <c r="HHB31" s="137"/>
      <c r="HHC31" s="137"/>
      <c r="HHD31" s="137"/>
      <c r="HHE31" s="137"/>
      <c r="HHF31" s="137"/>
      <c r="HHG31" s="137"/>
      <c r="HHH31" s="137"/>
      <c r="HHI31" s="137"/>
      <c r="HHJ31" s="137"/>
      <c r="HHK31" s="137"/>
      <c r="HHL31" s="137"/>
      <c r="HHM31" s="137"/>
      <c r="HHN31" s="137"/>
      <c r="HHO31" s="137"/>
      <c r="HHP31" s="137"/>
      <c r="HHQ31" s="137"/>
      <c r="HHR31" s="137"/>
      <c r="HHS31" s="137"/>
      <c r="HHT31" s="137"/>
      <c r="HHU31" s="137"/>
      <c r="HHV31" s="137"/>
      <c r="HHW31" s="137"/>
      <c r="HHX31" s="137"/>
      <c r="HHY31" s="137"/>
      <c r="HHZ31" s="137"/>
      <c r="HIA31" s="137"/>
      <c r="HIB31" s="137"/>
      <c r="HIC31" s="137"/>
      <c r="HID31" s="137"/>
      <c r="HIE31" s="137"/>
      <c r="HIF31" s="137"/>
      <c r="HIG31" s="137"/>
      <c r="HIH31" s="137"/>
      <c r="HII31" s="137"/>
      <c r="HIJ31" s="137"/>
      <c r="HIK31" s="137"/>
      <c r="HIL31" s="137"/>
      <c r="HIM31" s="137"/>
      <c r="HIN31" s="137"/>
      <c r="HIO31" s="137"/>
      <c r="HIP31" s="137"/>
      <c r="HIQ31" s="137"/>
      <c r="HIR31" s="137"/>
      <c r="HIS31" s="137"/>
      <c r="HIT31" s="137"/>
      <c r="HIU31" s="137"/>
      <c r="HIV31" s="137"/>
      <c r="HIW31" s="137"/>
      <c r="HIX31" s="137"/>
      <c r="HIY31" s="137"/>
      <c r="HIZ31" s="137"/>
      <c r="HJA31" s="137"/>
      <c r="HJB31" s="137"/>
      <c r="HJC31" s="137"/>
      <c r="HJD31" s="137"/>
      <c r="HJE31" s="137"/>
      <c r="HJF31" s="137"/>
      <c r="HJG31" s="137"/>
      <c r="HJH31" s="137"/>
      <c r="HJI31" s="137"/>
      <c r="HJJ31" s="137"/>
      <c r="HJK31" s="137"/>
      <c r="HJL31" s="137"/>
      <c r="HJM31" s="137"/>
      <c r="HJN31" s="137"/>
      <c r="HJO31" s="137"/>
      <c r="HJP31" s="137"/>
      <c r="HJQ31" s="137"/>
      <c r="HJR31" s="137"/>
      <c r="HJS31" s="137"/>
      <c r="HJT31" s="137"/>
      <c r="HJU31" s="137"/>
      <c r="HJV31" s="137"/>
      <c r="HJW31" s="137"/>
      <c r="HJX31" s="137"/>
      <c r="HJY31" s="137"/>
      <c r="HJZ31" s="137"/>
      <c r="HKA31" s="137"/>
      <c r="HKB31" s="137"/>
      <c r="HKC31" s="137"/>
      <c r="HKD31" s="137"/>
      <c r="HKE31" s="137"/>
      <c r="HKF31" s="137"/>
      <c r="HKG31" s="137"/>
      <c r="HKH31" s="137"/>
      <c r="HKI31" s="137"/>
      <c r="HKJ31" s="137"/>
      <c r="HKK31" s="137"/>
      <c r="HKL31" s="137"/>
      <c r="HKM31" s="137"/>
      <c r="HKN31" s="137"/>
      <c r="HKO31" s="137"/>
      <c r="HKP31" s="137"/>
      <c r="HKQ31" s="137"/>
      <c r="HKR31" s="137"/>
      <c r="HKS31" s="137"/>
      <c r="HKT31" s="137"/>
      <c r="HKU31" s="137"/>
      <c r="HKV31" s="137"/>
      <c r="HKW31" s="137"/>
      <c r="HKX31" s="137"/>
      <c r="HKY31" s="137"/>
      <c r="HKZ31" s="137"/>
      <c r="HLA31" s="137"/>
      <c r="HLB31" s="137"/>
      <c r="HLC31" s="137"/>
      <c r="HLD31" s="137"/>
      <c r="HLE31" s="137"/>
      <c r="HLF31" s="137"/>
      <c r="HLG31" s="137"/>
      <c r="HLH31" s="137"/>
      <c r="HLI31" s="137"/>
      <c r="HLJ31" s="137"/>
      <c r="HLK31" s="137"/>
      <c r="HLL31" s="137"/>
      <c r="HLM31" s="137"/>
      <c r="HLN31" s="137"/>
      <c r="HLO31" s="137"/>
      <c r="HLP31" s="137"/>
      <c r="HLQ31" s="137"/>
      <c r="HLR31" s="137"/>
      <c r="HLS31" s="137"/>
      <c r="HLT31" s="137"/>
      <c r="HLU31" s="137"/>
      <c r="HLV31" s="137"/>
      <c r="HLW31" s="137"/>
      <c r="HLX31" s="137"/>
      <c r="HLY31" s="137"/>
      <c r="HLZ31" s="137"/>
      <c r="HMA31" s="137"/>
      <c r="HMB31" s="137"/>
      <c r="HMC31" s="137"/>
      <c r="HMD31" s="137"/>
      <c r="HME31" s="137"/>
      <c r="HMF31" s="137"/>
      <c r="HMG31" s="137"/>
      <c r="HMH31" s="137"/>
      <c r="HMI31" s="137"/>
      <c r="HMJ31" s="137"/>
      <c r="HMK31" s="137"/>
      <c r="HML31" s="137"/>
      <c r="HMM31" s="137"/>
      <c r="HMN31" s="137"/>
      <c r="HMO31" s="137"/>
      <c r="HMP31" s="137"/>
      <c r="HMQ31" s="137"/>
      <c r="HMR31" s="137"/>
      <c r="HMS31" s="137"/>
      <c r="HMT31" s="137"/>
      <c r="HMU31" s="137"/>
      <c r="HMV31" s="137"/>
      <c r="HMW31" s="137"/>
      <c r="HMX31" s="137"/>
      <c r="HMY31" s="137"/>
      <c r="HMZ31" s="137"/>
      <c r="HNA31" s="137"/>
      <c r="HNB31" s="137"/>
      <c r="HNC31" s="137"/>
      <c r="HND31" s="137"/>
      <c r="HNE31" s="137"/>
      <c r="HNF31" s="137"/>
      <c r="HNG31" s="137"/>
      <c r="HNH31" s="137"/>
      <c r="HNI31" s="137"/>
      <c r="HNJ31" s="137"/>
      <c r="HNK31" s="137"/>
      <c r="HNL31" s="137"/>
      <c r="HNM31" s="137"/>
      <c r="HNN31" s="137"/>
      <c r="HNO31" s="137"/>
      <c r="HNP31" s="137"/>
      <c r="HNQ31" s="137"/>
      <c r="HNR31" s="137"/>
      <c r="HNS31" s="137"/>
      <c r="HNT31" s="137"/>
      <c r="HNU31" s="137"/>
      <c r="HNV31" s="137"/>
      <c r="HNW31" s="137"/>
      <c r="HNX31" s="137"/>
      <c r="HNY31" s="137"/>
      <c r="HNZ31" s="137"/>
      <c r="HOA31" s="137"/>
      <c r="HOB31" s="137"/>
      <c r="HOC31" s="137"/>
      <c r="HOD31" s="137"/>
      <c r="HOE31" s="137"/>
      <c r="HOF31" s="137"/>
      <c r="HOG31" s="137"/>
      <c r="HOH31" s="137"/>
      <c r="HOI31" s="137"/>
      <c r="HOJ31" s="137"/>
      <c r="HOK31" s="137"/>
      <c r="HOL31" s="137"/>
      <c r="HOM31" s="137"/>
      <c r="HON31" s="137"/>
      <c r="HOO31" s="137"/>
      <c r="HOP31" s="137"/>
      <c r="HOQ31" s="137"/>
      <c r="HOR31" s="137"/>
      <c r="HOS31" s="137"/>
      <c r="HOT31" s="137"/>
      <c r="HOU31" s="137"/>
      <c r="HOV31" s="137"/>
      <c r="HOW31" s="137"/>
      <c r="HOX31" s="137"/>
      <c r="HOY31" s="137"/>
      <c r="HOZ31" s="137"/>
      <c r="HPA31" s="137"/>
      <c r="HPB31" s="137"/>
      <c r="HPC31" s="137"/>
      <c r="HPD31" s="137"/>
      <c r="HPE31" s="137"/>
      <c r="HPF31" s="137"/>
      <c r="HPG31" s="137"/>
      <c r="HPH31" s="137"/>
      <c r="HPI31" s="137"/>
      <c r="HPJ31" s="137"/>
      <c r="HPK31" s="137"/>
      <c r="HPL31" s="137"/>
      <c r="HPM31" s="137"/>
      <c r="HPN31" s="137"/>
      <c r="HPO31" s="137"/>
      <c r="HPP31" s="137"/>
      <c r="HPQ31" s="137"/>
      <c r="HPR31" s="137"/>
      <c r="HPS31" s="137"/>
      <c r="HPT31" s="137"/>
      <c r="HPU31" s="137"/>
      <c r="HPV31" s="137"/>
      <c r="HPW31" s="137"/>
      <c r="HPX31" s="137"/>
      <c r="HPY31" s="137"/>
      <c r="HPZ31" s="137"/>
      <c r="HQA31" s="137"/>
      <c r="HQB31" s="137"/>
      <c r="HQC31" s="137"/>
      <c r="HQD31" s="137"/>
      <c r="HQE31" s="137"/>
      <c r="HQF31" s="137"/>
      <c r="HQG31" s="137"/>
      <c r="HQH31" s="137"/>
      <c r="HQI31" s="137"/>
      <c r="HQJ31" s="137"/>
      <c r="HQK31" s="137"/>
      <c r="HQL31" s="137"/>
      <c r="HQM31" s="137"/>
      <c r="HQN31" s="137"/>
      <c r="HQO31" s="137"/>
      <c r="HQP31" s="137"/>
      <c r="HQQ31" s="137"/>
      <c r="HQR31" s="137"/>
      <c r="HQS31" s="137"/>
      <c r="HQT31" s="137"/>
      <c r="HQU31" s="137"/>
      <c r="HQV31" s="137"/>
      <c r="HQW31" s="137"/>
      <c r="HQX31" s="137"/>
      <c r="HQY31" s="137"/>
      <c r="HQZ31" s="137"/>
      <c r="HRA31" s="137"/>
      <c r="HRB31" s="137"/>
      <c r="HRC31" s="137"/>
      <c r="HRD31" s="137"/>
      <c r="HRE31" s="137"/>
      <c r="HRF31" s="137"/>
      <c r="HRG31" s="137"/>
      <c r="HRH31" s="137"/>
      <c r="HRI31" s="137"/>
      <c r="HRJ31" s="137"/>
      <c r="HRK31" s="137"/>
      <c r="HRL31" s="137"/>
      <c r="HRM31" s="137"/>
      <c r="HRN31" s="137"/>
      <c r="HRO31" s="137"/>
      <c r="HRP31" s="137"/>
      <c r="HRQ31" s="137"/>
      <c r="HRR31" s="137"/>
      <c r="HRS31" s="137"/>
      <c r="HRT31" s="137"/>
      <c r="HRU31" s="137"/>
      <c r="HRV31" s="137"/>
      <c r="HRW31" s="137"/>
      <c r="HRX31" s="137"/>
      <c r="HRY31" s="137"/>
      <c r="HRZ31" s="137"/>
      <c r="HSA31" s="137"/>
      <c r="HSB31" s="137"/>
      <c r="HSC31" s="137"/>
      <c r="HSD31" s="137"/>
      <c r="HSE31" s="137"/>
      <c r="HSF31" s="137"/>
      <c r="HSG31" s="137"/>
      <c r="HSH31" s="137"/>
      <c r="HSI31" s="137"/>
      <c r="HSJ31" s="137"/>
      <c r="HSK31" s="137"/>
      <c r="HSL31" s="137"/>
      <c r="HSM31" s="137"/>
      <c r="HSN31" s="137"/>
      <c r="HSO31" s="137"/>
      <c r="HSP31" s="137"/>
      <c r="HSQ31" s="137"/>
      <c r="HSR31" s="137"/>
      <c r="HSS31" s="137"/>
      <c r="HST31" s="137"/>
      <c r="HSU31" s="137"/>
      <c r="HSV31" s="137"/>
      <c r="HSW31" s="137"/>
      <c r="HSX31" s="137"/>
      <c r="HSY31" s="137"/>
      <c r="HSZ31" s="137"/>
      <c r="HTA31" s="137"/>
      <c r="HTB31" s="137"/>
      <c r="HTC31" s="137"/>
      <c r="HTD31" s="137"/>
      <c r="HTE31" s="137"/>
      <c r="HTF31" s="137"/>
      <c r="HTG31" s="137"/>
      <c r="HTH31" s="137"/>
      <c r="HTI31" s="137"/>
      <c r="HTJ31" s="137"/>
      <c r="HTK31" s="137"/>
      <c r="HTL31" s="137"/>
      <c r="HTM31" s="137"/>
      <c r="HTN31" s="137"/>
      <c r="HTO31" s="137"/>
      <c r="HTP31" s="137"/>
      <c r="HTQ31" s="137"/>
      <c r="HTR31" s="137"/>
      <c r="HTS31" s="137"/>
      <c r="HTT31" s="137"/>
      <c r="HTU31" s="137"/>
      <c r="HTV31" s="137"/>
      <c r="HTW31" s="137"/>
      <c r="HTX31" s="137"/>
      <c r="HTY31" s="137"/>
      <c r="HTZ31" s="137"/>
      <c r="HUA31" s="137"/>
      <c r="HUB31" s="137"/>
      <c r="HUC31" s="137"/>
      <c r="HUD31" s="137"/>
      <c r="HUE31" s="137"/>
      <c r="HUF31" s="137"/>
      <c r="HUG31" s="137"/>
      <c r="HUH31" s="137"/>
      <c r="HUI31" s="137"/>
      <c r="HUJ31" s="137"/>
      <c r="HUK31" s="137"/>
      <c r="HUL31" s="137"/>
      <c r="HUM31" s="137"/>
      <c r="HUN31" s="137"/>
      <c r="HUO31" s="137"/>
      <c r="HUP31" s="137"/>
      <c r="HUQ31" s="137"/>
      <c r="HUR31" s="137"/>
      <c r="HUS31" s="137"/>
      <c r="HUT31" s="137"/>
      <c r="HUU31" s="137"/>
      <c r="HUV31" s="137"/>
      <c r="HUW31" s="137"/>
      <c r="HUX31" s="137"/>
      <c r="HUY31" s="137"/>
      <c r="HUZ31" s="137"/>
      <c r="HVA31" s="137"/>
      <c r="HVB31" s="137"/>
      <c r="HVC31" s="137"/>
      <c r="HVD31" s="137"/>
      <c r="HVE31" s="137"/>
      <c r="HVF31" s="137"/>
      <c r="HVG31" s="137"/>
      <c r="HVH31" s="137"/>
      <c r="HVI31" s="137"/>
      <c r="HVJ31" s="137"/>
      <c r="HVK31" s="137"/>
      <c r="HVL31" s="137"/>
      <c r="HVM31" s="137"/>
      <c r="HVN31" s="137"/>
      <c r="HVO31" s="137"/>
      <c r="HVP31" s="137"/>
      <c r="HVQ31" s="137"/>
      <c r="HVR31" s="137"/>
      <c r="HVS31" s="137"/>
      <c r="HVT31" s="137"/>
      <c r="HVU31" s="137"/>
      <c r="HVV31" s="137"/>
      <c r="HVW31" s="137"/>
      <c r="HVX31" s="137"/>
      <c r="HVY31" s="137"/>
      <c r="HVZ31" s="137"/>
      <c r="HWA31" s="137"/>
      <c r="HWB31" s="137"/>
      <c r="HWC31" s="137"/>
      <c r="HWD31" s="137"/>
      <c r="HWE31" s="137"/>
      <c r="HWF31" s="137"/>
      <c r="HWG31" s="137"/>
      <c r="HWH31" s="137"/>
      <c r="HWI31" s="137"/>
      <c r="HWJ31" s="137"/>
      <c r="HWK31" s="137"/>
      <c r="HWL31" s="137"/>
      <c r="HWM31" s="137"/>
      <c r="HWN31" s="137"/>
      <c r="HWO31" s="137"/>
      <c r="HWP31" s="137"/>
      <c r="HWQ31" s="137"/>
      <c r="HWR31" s="137"/>
      <c r="HWS31" s="137"/>
      <c r="HWT31" s="137"/>
      <c r="HWU31" s="137"/>
      <c r="HWV31" s="137"/>
      <c r="HWW31" s="137"/>
      <c r="HWX31" s="137"/>
      <c r="HWY31" s="137"/>
      <c r="HWZ31" s="137"/>
      <c r="HXA31" s="137"/>
      <c r="HXB31" s="137"/>
      <c r="HXC31" s="137"/>
      <c r="HXD31" s="137"/>
      <c r="HXE31" s="137"/>
      <c r="HXF31" s="137"/>
      <c r="HXG31" s="137"/>
      <c r="HXH31" s="137"/>
      <c r="HXI31" s="137"/>
      <c r="HXJ31" s="137"/>
      <c r="HXK31" s="137"/>
      <c r="HXL31" s="137"/>
      <c r="HXM31" s="137"/>
      <c r="HXN31" s="137"/>
      <c r="HXO31" s="137"/>
      <c r="HXP31" s="137"/>
      <c r="HXQ31" s="137"/>
      <c r="HXR31" s="137"/>
      <c r="HXS31" s="137"/>
      <c r="HXT31" s="137"/>
      <c r="HXU31" s="137"/>
      <c r="HXV31" s="137"/>
      <c r="HXW31" s="137"/>
      <c r="HXX31" s="137"/>
      <c r="HXY31" s="137"/>
      <c r="HXZ31" s="137"/>
      <c r="HYA31" s="137"/>
      <c r="HYB31" s="137"/>
      <c r="HYC31" s="137"/>
      <c r="HYD31" s="137"/>
      <c r="HYE31" s="137"/>
      <c r="HYF31" s="137"/>
      <c r="HYG31" s="137"/>
      <c r="HYH31" s="137"/>
      <c r="HYI31" s="137"/>
      <c r="HYJ31" s="137"/>
      <c r="HYK31" s="137"/>
      <c r="HYL31" s="137"/>
      <c r="HYM31" s="137"/>
      <c r="HYN31" s="137"/>
      <c r="HYO31" s="137"/>
      <c r="HYP31" s="137"/>
      <c r="HYQ31" s="137"/>
      <c r="HYR31" s="137"/>
      <c r="HYS31" s="137"/>
      <c r="HYT31" s="137"/>
      <c r="HYU31" s="137"/>
      <c r="HYV31" s="137"/>
      <c r="HYW31" s="137"/>
      <c r="HYX31" s="137"/>
      <c r="HYY31" s="137"/>
      <c r="HYZ31" s="137"/>
      <c r="HZA31" s="137"/>
      <c r="HZB31" s="137"/>
      <c r="HZC31" s="137"/>
      <c r="HZD31" s="137"/>
      <c r="HZE31" s="137"/>
      <c r="HZF31" s="137"/>
      <c r="HZG31" s="137"/>
      <c r="HZH31" s="137"/>
      <c r="HZI31" s="137"/>
      <c r="HZJ31" s="137"/>
      <c r="HZK31" s="137"/>
      <c r="HZL31" s="137"/>
      <c r="HZM31" s="137"/>
      <c r="HZN31" s="137"/>
      <c r="HZO31" s="137"/>
      <c r="HZP31" s="137"/>
      <c r="HZQ31" s="137"/>
      <c r="HZR31" s="137"/>
      <c r="HZS31" s="137"/>
      <c r="HZT31" s="137"/>
      <c r="HZU31" s="137"/>
      <c r="HZV31" s="137"/>
      <c r="HZW31" s="137"/>
      <c r="HZX31" s="137"/>
      <c r="HZY31" s="137"/>
      <c r="HZZ31" s="137"/>
      <c r="IAA31" s="137"/>
      <c r="IAB31" s="137"/>
      <c r="IAC31" s="137"/>
      <c r="IAD31" s="137"/>
      <c r="IAE31" s="137"/>
      <c r="IAF31" s="137"/>
      <c r="IAG31" s="137"/>
      <c r="IAH31" s="137"/>
      <c r="IAI31" s="137"/>
      <c r="IAJ31" s="137"/>
      <c r="IAK31" s="137"/>
      <c r="IAL31" s="137"/>
      <c r="IAM31" s="137"/>
      <c r="IAN31" s="137"/>
      <c r="IAO31" s="137"/>
      <c r="IAP31" s="137"/>
      <c r="IAQ31" s="137"/>
      <c r="IAR31" s="137"/>
      <c r="IAS31" s="137"/>
      <c r="IAT31" s="137"/>
      <c r="IAU31" s="137"/>
      <c r="IAV31" s="137"/>
      <c r="IAW31" s="137"/>
      <c r="IAX31" s="137"/>
      <c r="IAY31" s="137"/>
      <c r="IAZ31" s="137"/>
      <c r="IBA31" s="137"/>
      <c r="IBB31" s="137"/>
      <c r="IBC31" s="137"/>
      <c r="IBD31" s="137"/>
      <c r="IBE31" s="137"/>
      <c r="IBF31" s="137"/>
      <c r="IBG31" s="137"/>
      <c r="IBH31" s="137"/>
      <c r="IBI31" s="137"/>
      <c r="IBJ31" s="137"/>
      <c r="IBK31" s="137"/>
      <c r="IBL31" s="137"/>
      <c r="IBM31" s="137"/>
      <c r="IBN31" s="137"/>
      <c r="IBO31" s="137"/>
      <c r="IBP31" s="137"/>
      <c r="IBQ31" s="137"/>
      <c r="IBR31" s="137"/>
      <c r="IBS31" s="137"/>
      <c r="IBT31" s="137"/>
      <c r="IBU31" s="137"/>
      <c r="IBV31" s="137"/>
      <c r="IBW31" s="137"/>
      <c r="IBX31" s="137"/>
      <c r="IBY31" s="137"/>
      <c r="IBZ31" s="137"/>
      <c r="ICA31" s="137"/>
      <c r="ICB31" s="137"/>
      <c r="ICC31" s="137"/>
      <c r="ICD31" s="137"/>
      <c r="ICE31" s="137"/>
      <c r="ICF31" s="137"/>
      <c r="ICG31" s="137"/>
      <c r="ICH31" s="137"/>
      <c r="ICI31" s="137"/>
      <c r="ICJ31" s="137"/>
      <c r="ICK31" s="137"/>
      <c r="ICL31" s="137"/>
      <c r="ICM31" s="137"/>
      <c r="ICN31" s="137"/>
      <c r="ICO31" s="137"/>
      <c r="ICP31" s="137"/>
      <c r="ICQ31" s="137"/>
      <c r="ICR31" s="137"/>
      <c r="ICS31" s="137"/>
      <c r="ICT31" s="137"/>
      <c r="ICU31" s="137"/>
      <c r="ICV31" s="137"/>
      <c r="ICW31" s="137"/>
      <c r="ICX31" s="137"/>
      <c r="ICY31" s="137"/>
      <c r="ICZ31" s="137"/>
      <c r="IDA31" s="137"/>
      <c r="IDB31" s="137"/>
      <c r="IDC31" s="137"/>
      <c r="IDD31" s="137"/>
      <c r="IDE31" s="137"/>
      <c r="IDF31" s="137"/>
      <c r="IDG31" s="137"/>
      <c r="IDH31" s="137"/>
      <c r="IDI31" s="137"/>
      <c r="IDJ31" s="137"/>
      <c r="IDK31" s="137"/>
      <c r="IDL31" s="137"/>
      <c r="IDM31" s="137"/>
      <c r="IDN31" s="137"/>
      <c r="IDO31" s="137"/>
      <c r="IDP31" s="137"/>
      <c r="IDQ31" s="137"/>
      <c r="IDR31" s="137"/>
      <c r="IDS31" s="137"/>
      <c r="IDT31" s="137"/>
      <c r="IDU31" s="137"/>
      <c r="IDV31" s="137"/>
      <c r="IDW31" s="137"/>
      <c r="IDX31" s="137"/>
      <c r="IDY31" s="137"/>
      <c r="IDZ31" s="137"/>
      <c r="IEA31" s="137"/>
      <c r="IEB31" s="137"/>
      <c r="IEC31" s="137"/>
      <c r="IED31" s="137"/>
      <c r="IEE31" s="137"/>
      <c r="IEF31" s="137"/>
      <c r="IEG31" s="137"/>
      <c r="IEH31" s="137"/>
      <c r="IEI31" s="137"/>
      <c r="IEJ31" s="137"/>
      <c r="IEK31" s="137"/>
      <c r="IEL31" s="137"/>
      <c r="IEM31" s="137"/>
      <c r="IEN31" s="137"/>
      <c r="IEO31" s="137"/>
      <c r="IEP31" s="137"/>
      <c r="IEQ31" s="137"/>
      <c r="IER31" s="137"/>
      <c r="IES31" s="137"/>
      <c r="IET31" s="137"/>
      <c r="IEU31" s="137"/>
      <c r="IEV31" s="137"/>
      <c r="IEW31" s="137"/>
      <c r="IEX31" s="137"/>
      <c r="IEY31" s="137"/>
      <c r="IEZ31" s="137"/>
      <c r="IFA31" s="137"/>
      <c r="IFB31" s="137"/>
      <c r="IFC31" s="137"/>
      <c r="IFD31" s="137"/>
      <c r="IFE31" s="137"/>
      <c r="IFF31" s="137"/>
      <c r="IFG31" s="137"/>
      <c r="IFH31" s="137"/>
      <c r="IFI31" s="137"/>
      <c r="IFJ31" s="137"/>
      <c r="IFK31" s="137"/>
      <c r="IFL31" s="137"/>
      <c r="IFM31" s="137"/>
      <c r="IFN31" s="137"/>
      <c r="IFO31" s="137"/>
      <c r="IFP31" s="137"/>
      <c r="IFQ31" s="137"/>
      <c r="IFR31" s="137"/>
      <c r="IFS31" s="137"/>
      <c r="IFT31" s="137"/>
      <c r="IFU31" s="137"/>
      <c r="IFV31" s="137"/>
      <c r="IFW31" s="137"/>
      <c r="IFX31" s="137"/>
      <c r="IFY31" s="137"/>
      <c r="IFZ31" s="137"/>
      <c r="IGA31" s="137"/>
      <c r="IGB31" s="137"/>
      <c r="IGC31" s="137"/>
      <c r="IGD31" s="137"/>
      <c r="IGE31" s="137"/>
      <c r="IGF31" s="137"/>
      <c r="IGG31" s="137"/>
      <c r="IGH31" s="137"/>
      <c r="IGI31" s="137"/>
      <c r="IGJ31" s="137"/>
      <c r="IGK31" s="137"/>
      <c r="IGL31" s="137"/>
      <c r="IGM31" s="137"/>
      <c r="IGN31" s="137"/>
      <c r="IGO31" s="137"/>
      <c r="IGP31" s="137"/>
      <c r="IGQ31" s="137"/>
      <c r="IGR31" s="137"/>
      <c r="IGS31" s="137"/>
      <c r="IGT31" s="137"/>
      <c r="IGU31" s="137"/>
      <c r="IGV31" s="137"/>
      <c r="IGW31" s="137"/>
      <c r="IGX31" s="137"/>
      <c r="IGY31" s="137"/>
      <c r="IGZ31" s="137"/>
      <c r="IHA31" s="137"/>
      <c r="IHB31" s="137"/>
      <c r="IHC31" s="137"/>
      <c r="IHD31" s="137"/>
      <c r="IHE31" s="137"/>
      <c r="IHF31" s="137"/>
      <c r="IHG31" s="137"/>
      <c r="IHH31" s="137"/>
      <c r="IHI31" s="137"/>
      <c r="IHJ31" s="137"/>
      <c r="IHK31" s="137"/>
      <c r="IHL31" s="137"/>
      <c r="IHM31" s="137"/>
      <c r="IHN31" s="137"/>
      <c r="IHO31" s="137"/>
      <c r="IHP31" s="137"/>
      <c r="IHQ31" s="137"/>
      <c r="IHR31" s="137"/>
      <c r="IHS31" s="137"/>
      <c r="IHT31" s="137"/>
      <c r="IHU31" s="137"/>
      <c r="IHV31" s="137"/>
      <c r="IHW31" s="137"/>
      <c r="IHX31" s="137"/>
      <c r="IHY31" s="137"/>
      <c r="IHZ31" s="137"/>
      <c r="IIA31" s="137"/>
      <c r="IIB31" s="137"/>
      <c r="IIC31" s="137"/>
      <c r="IID31" s="137"/>
      <c r="IIE31" s="137"/>
      <c r="IIF31" s="137"/>
      <c r="IIG31" s="137"/>
      <c r="IIH31" s="137"/>
      <c r="III31" s="137"/>
      <c r="IIJ31" s="137"/>
      <c r="IIK31" s="137"/>
      <c r="IIL31" s="137"/>
      <c r="IIM31" s="137"/>
      <c r="IIN31" s="137"/>
      <c r="IIO31" s="137"/>
      <c r="IIP31" s="137"/>
      <c r="IIQ31" s="137"/>
      <c r="IIR31" s="137"/>
      <c r="IIS31" s="137"/>
      <c r="IIT31" s="137"/>
      <c r="IIU31" s="137"/>
      <c r="IIV31" s="137"/>
      <c r="IIW31" s="137"/>
      <c r="IIX31" s="137"/>
      <c r="IIY31" s="137"/>
      <c r="IIZ31" s="137"/>
      <c r="IJA31" s="137"/>
      <c r="IJB31" s="137"/>
      <c r="IJC31" s="137"/>
      <c r="IJD31" s="137"/>
      <c r="IJE31" s="137"/>
      <c r="IJF31" s="137"/>
      <c r="IJG31" s="137"/>
      <c r="IJH31" s="137"/>
      <c r="IJI31" s="137"/>
      <c r="IJJ31" s="137"/>
      <c r="IJK31" s="137"/>
      <c r="IJL31" s="137"/>
      <c r="IJM31" s="137"/>
      <c r="IJN31" s="137"/>
      <c r="IJO31" s="137"/>
      <c r="IJP31" s="137"/>
      <c r="IJQ31" s="137"/>
      <c r="IJR31" s="137"/>
      <c r="IJS31" s="137"/>
      <c r="IJT31" s="137"/>
      <c r="IJU31" s="137"/>
      <c r="IJV31" s="137"/>
      <c r="IJW31" s="137"/>
      <c r="IJX31" s="137"/>
      <c r="IJY31" s="137"/>
      <c r="IJZ31" s="137"/>
      <c r="IKA31" s="137"/>
      <c r="IKB31" s="137"/>
      <c r="IKC31" s="137"/>
      <c r="IKD31" s="137"/>
      <c r="IKE31" s="137"/>
      <c r="IKF31" s="137"/>
      <c r="IKG31" s="137"/>
      <c r="IKH31" s="137"/>
      <c r="IKI31" s="137"/>
      <c r="IKJ31" s="137"/>
      <c r="IKK31" s="137"/>
      <c r="IKL31" s="137"/>
      <c r="IKM31" s="137"/>
      <c r="IKN31" s="137"/>
      <c r="IKO31" s="137"/>
      <c r="IKP31" s="137"/>
      <c r="IKQ31" s="137"/>
      <c r="IKR31" s="137"/>
      <c r="IKS31" s="137"/>
      <c r="IKT31" s="137"/>
      <c r="IKU31" s="137"/>
      <c r="IKV31" s="137"/>
      <c r="IKW31" s="137"/>
      <c r="IKX31" s="137"/>
      <c r="IKY31" s="137"/>
      <c r="IKZ31" s="137"/>
      <c r="ILA31" s="137"/>
      <c r="ILB31" s="137"/>
      <c r="ILC31" s="137"/>
      <c r="ILD31" s="137"/>
      <c r="ILE31" s="137"/>
      <c r="ILF31" s="137"/>
      <c r="ILG31" s="137"/>
      <c r="ILH31" s="137"/>
      <c r="ILI31" s="137"/>
      <c r="ILJ31" s="137"/>
      <c r="ILK31" s="137"/>
      <c r="ILL31" s="137"/>
      <c r="ILM31" s="137"/>
      <c r="ILN31" s="137"/>
      <c r="ILO31" s="137"/>
      <c r="ILP31" s="137"/>
      <c r="ILQ31" s="137"/>
      <c r="ILR31" s="137"/>
      <c r="ILS31" s="137"/>
      <c r="ILT31" s="137"/>
      <c r="ILU31" s="137"/>
      <c r="ILV31" s="137"/>
      <c r="ILW31" s="137"/>
      <c r="ILX31" s="137"/>
      <c r="ILY31" s="137"/>
      <c r="ILZ31" s="137"/>
      <c r="IMA31" s="137"/>
      <c r="IMB31" s="137"/>
      <c r="IMC31" s="137"/>
      <c r="IMD31" s="137"/>
      <c r="IME31" s="137"/>
      <c r="IMF31" s="137"/>
      <c r="IMG31" s="137"/>
      <c r="IMH31" s="137"/>
      <c r="IMI31" s="137"/>
      <c r="IMJ31" s="137"/>
      <c r="IMK31" s="137"/>
      <c r="IML31" s="137"/>
      <c r="IMM31" s="137"/>
      <c r="IMN31" s="137"/>
      <c r="IMO31" s="137"/>
      <c r="IMP31" s="137"/>
      <c r="IMQ31" s="137"/>
      <c r="IMR31" s="137"/>
      <c r="IMS31" s="137"/>
      <c r="IMT31" s="137"/>
      <c r="IMU31" s="137"/>
      <c r="IMV31" s="137"/>
      <c r="IMW31" s="137"/>
      <c r="IMX31" s="137"/>
      <c r="IMY31" s="137"/>
      <c r="IMZ31" s="137"/>
      <c r="INA31" s="137"/>
      <c r="INB31" s="137"/>
      <c r="INC31" s="137"/>
      <c r="IND31" s="137"/>
      <c r="INE31" s="137"/>
      <c r="INF31" s="137"/>
      <c r="ING31" s="137"/>
      <c r="INH31" s="137"/>
      <c r="INI31" s="137"/>
      <c r="INJ31" s="137"/>
      <c r="INK31" s="137"/>
      <c r="INL31" s="137"/>
      <c r="INM31" s="137"/>
      <c r="INN31" s="137"/>
      <c r="INO31" s="137"/>
      <c r="INP31" s="137"/>
      <c r="INQ31" s="137"/>
      <c r="INR31" s="137"/>
      <c r="INS31" s="137"/>
      <c r="INT31" s="137"/>
      <c r="INU31" s="137"/>
      <c r="INV31" s="137"/>
      <c r="INW31" s="137"/>
      <c r="INX31" s="137"/>
      <c r="INY31" s="137"/>
      <c r="INZ31" s="137"/>
      <c r="IOA31" s="137"/>
      <c r="IOB31" s="137"/>
      <c r="IOC31" s="137"/>
      <c r="IOD31" s="137"/>
      <c r="IOE31" s="137"/>
      <c r="IOF31" s="137"/>
      <c r="IOG31" s="137"/>
      <c r="IOH31" s="137"/>
      <c r="IOI31" s="137"/>
      <c r="IOJ31" s="137"/>
      <c r="IOK31" s="137"/>
      <c r="IOL31" s="137"/>
      <c r="IOM31" s="137"/>
      <c r="ION31" s="137"/>
      <c r="IOO31" s="137"/>
      <c r="IOP31" s="137"/>
      <c r="IOQ31" s="137"/>
      <c r="IOR31" s="137"/>
      <c r="IOS31" s="137"/>
      <c r="IOT31" s="137"/>
      <c r="IOU31" s="137"/>
      <c r="IOV31" s="137"/>
      <c r="IOW31" s="137"/>
      <c r="IOX31" s="137"/>
      <c r="IOY31" s="137"/>
      <c r="IOZ31" s="137"/>
      <c r="IPA31" s="137"/>
      <c r="IPB31" s="137"/>
      <c r="IPC31" s="137"/>
      <c r="IPD31" s="137"/>
      <c r="IPE31" s="137"/>
      <c r="IPF31" s="137"/>
      <c r="IPG31" s="137"/>
      <c r="IPH31" s="137"/>
      <c r="IPI31" s="137"/>
      <c r="IPJ31" s="137"/>
      <c r="IPK31" s="137"/>
      <c r="IPL31" s="137"/>
      <c r="IPM31" s="137"/>
      <c r="IPN31" s="137"/>
      <c r="IPO31" s="137"/>
      <c r="IPP31" s="137"/>
      <c r="IPQ31" s="137"/>
      <c r="IPR31" s="137"/>
      <c r="IPS31" s="137"/>
      <c r="IPT31" s="137"/>
      <c r="IPU31" s="137"/>
      <c r="IPV31" s="137"/>
      <c r="IPW31" s="137"/>
      <c r="IPX31" s="137"/>
      <c r="IPY31" s="137"/>
      <c r="IPZ31" s="137"/>
      <c r="IQA31" s="137"/>
      <c r="IQB31" s="137"/>
      <c r="IQC31" s="137"/>
      <c r="IQD31" s="137"/>
      <c r="IQE31" s="137"/>
      <c r="IQF31" s="137"/>
      <c r="IQG31" s="137"/>
      <c r="IQH31" s="137"/>
      <c r="IQI31" s="137"/>
      <c r="IQJ31" s="137"/>
      <c r="IQK31" s="137"/>
      <c r="IQL31" s="137"/>
      <c r="IQM31" s="137"/>
      <c r="IQN31" s="137"/>
      <c r="IQO31" s="137"/>
      <c r="IQP31" s="137"/>
      <c r="IQQ31" s="137"/>
      <c r="IQR31" s="137"/>
      <c r="IQS31" s="137"/>
      <c r="IQT31" s="137"/>
      <c r="IQU31" s="137"/>
      <c r="IQV31" s="137"/>
      <c r="IQW31" s="137"/>
      <c r="IQX31" s="137"/>
      <c r="IQY31" s="137"/>
      <c r="IQZ31" s="137"/>
      <c r="IRA31" s="137"/>
      <c r="IRB31" s="137"/>
      <c r="IRC31" s="137"/>
      <c r="IRD31" s="137"/>
      <c r="IRE31" s="137"/>
      <c r="IRF31" s="137"/>
      <c r="IRG31" s="137"/>
      <c r="IRH31" s="137"/>
      <c r="IRI31" s="137"/>
      <c r="IRJ31" s="137"/>
      <c r="IRK31" s="137"/>
      <c r="IRL31" s="137"/>
      <c r="IRM31" s="137"/>
      <c r="IRN31" s="137"/>
      <c r="IRO31" s="137"/>
      <c r="IRP31" s="137"/>
      <c r="IRQ31" s="137"/>
      <c r="IRR31" s="137"/>
      <c r="IRS31" s="137"/>
      <c r="IRT31" s="137"/>
      <c r="IRU31" s="137"/>
      <c r="IRV31" s="137"/>
      <c r="IRW31" s="137"/>
      <c r="IRX31" s="137"/>
      <c r="IRY31" s="137"/>
      <c r="IRZ31" s="137"/>
      <c r="ISA31" s="137"/>
      <c r="ISB31" s="137"/>
      <c r="ISC31" s="137"/>
      <c r="ISD31" s="137"/>
      <c r="ISE31" s="137"/>
      <c r="ISF31" s="137"/>
      <c r="ISG31" s="137"/>
      <c r="ISH31" s="137"/>
      <c r="ISI31" s="137"/>
      <c r="ISJ31" s="137"/>
      <c r="ISK31" s="137"/>
      <c r="ISL31" s="137"/>
      <c r="ISM31" s="137"/>
      <c r="ISN31" s="137"/>
      <c r="ISO31" s="137"/>
      <c r="ISP31" s="137"/>
      <c r="ISQ31" s="137"/>
      <c r="ISR31" s="137"/>
      <c r="ISS31" s="137"/>
      <c r="IST31" s="137"/>
      <c r="ISU31" s="137"/>
      <c r="ISV31" s="137"/>
      <c r="ISW31" s="137"/>
      <c r="ISX31" s="137"/>
      <c r="ISY31" s="137"/>
      <c r="ISZ31" s="137"/>
      <c r="ITA31" s="137"/>
      <c r="ITB31" s="137"/>
      <c r="ITC31" s="137"/>
      <c r="ITD31" s="137"/>
      <c r="ITE31" s="137"/>
      <c r="ITF31" s="137"/>
      <c r="ITG31" s="137"/>
      <c r="ITH31" s="137"/>
      <c r="ITI31" s="137"/>
      <c r="ITJ31" s="137"/>
      <c r="ITK31" s="137"/>
      <c r="ITL31" s="137"/>
      <c r="ITM31" s="137"/>
      <c r="ITN31" s="137"/>
      <c r="ITO31" s="137"/>
      <c r="ITP31" s="137"/>
      <c r="ITQ31" s="137"/>
      <c r="ITR31" s="137"/>
      <c r="ITS31" s="137"/>
      <c r="ITT31" s="137"/>
      <c r="ITU31" s="137"/>
      <c r="ITV31" s="137"/>
      <c r="ITW31" s="137"/>
      <c r="ITX31" s="137"/>
      <c r="ITY31" s="137"/>
      <c r="ITZ31" s="137"/>
      <c r="IUA31" s="137"/>
      <c r="IUB31" s="137"/>
      <c r="IUC31" s="137"/>
      <c r="IUD31" s="137"/>
      <c r="IUE31" s="137"/>
      <c r="IUF31" s="137"/>
      <c r="IUG31" s="137"/>
      <c r="IUH31" s="137"/>
      <c r="IUI31" s="137"/>
      <c r="IUJ31" s="137"/>
      <c r="IUK31" s="137"/>
      <c r="IUL31" s="137"/>
      <c r="IUM31" s="137"/>
      <c r="IUN31" s="137"/>
      <c r="IUO31" s="137"/>
      <c r="IUP31" s="137"/>
      <c r="IUQ31" s="137"/>
      <c r="IUR31" s="137"/>
      <c r="IUS31" s="137"/>
      <c r="IUT31" s="137"/>
      <c r="IUU31" s="137"/>
      <c r="IUV31" s="137"/>
      <c r="IUW31" s="137"/>
      <c r="IUX31" s="137"/>
      <c r="IUY31" s="137"/>
      <c r="IUZ31" s="137"/>
      <c r="IVA31" s="137"/>
      <c r="IVB31" s="137"/>
      <c r="IVC31" s="137"/>
      <c r="IVD31" s="137"/>
      <c r="IVE31" s="137"/>
      <c r="IVF31" s="137"/>
      <c r="IVG31" s="137"/>
      <c r="IVH31" s="137"/>
      <c r="IVI31" s="137"/>
      <c r="IVJ31" s="137"/>
      <c r="IVK31" s="137"/>
      <c r="IVL31" s="137"/>
      <c r="IVM31" s="137"/>
      <c r="IVN31" s="137"/>
      <c r="IVO31" s="137"/>
      <c r="IVP31" s="137"/>
      <c r="IVQ31" s="137"/>
      <c r="IVR31" s="137"/>
      <c r="IVS31" s="137"/>
      <c r="IVT31" s="137"/>
      <c r="IVU31" s="137"/>
      <c r="IVV31" s="137"/>
      <c r="IVW31" s="137"/>
      <c r="IVX31" s="137"/>
      <c r="IVY31" s="137"/>
      <c r="IVZ31" s="137"/>
      <c r="IWA31" s="137"/>
      <c r="IWB31" s="137"/>
      <c r="IWC31" s="137"/>
      <c r="IWD31" s="137"/>
      <c r="IWE31" s="137"/>
      <c r="IWF31" s="137"/>
      <c r="IWG31" s="137"/>
      <c r="IWH31" s="137"/>
      <c r="IWI31" s="137"/>
      <c r="IWJ31" s="137"/>
      <c r="IWK31" s="137"/>
      <c r="IWL31" s="137"/>
      <c r="IWM31" s="137"/>
      <c r="IWN31" s="137"/>
      <c r="IWO31" s="137"/>
      <c r="IWP31" s="137"/>
      <c r="IWQ31" s="137"/>
      <c r="IWR31" s="137"/>
      <c r="IWS31" s="137"/>
      <c r="IWT31" s="137"/>
      <c r="IWU31" s="137"/>
      <c r="IWV31" s="137"/>
      <c r="IWW31" s="137"/>
      <c r="IWX31" s="137"/>
      <c r="IWY31" s="137"/>
      <c r="IWZ31" s="137"/>
      <c r="IXA31" s="137"/>
      <c r="IXB31" s="137"/>
      <c r="IXC31" s="137"/>
      <c r="IXD31" s="137"/>
      <c r="IXE31" s="137"/>
      <c r="IXF31" s="137"/>
      <c r="IXG31" s="137"/>
      <c r="IXH31" s="137"/>
      <c r="IXI31" s="137"/>
      <c r="IXJ31" s="137"/>
      <c r="IXK31" s="137"/>
      <c r="IXL31" s="137"/>
      <c r="IXM31" s="137"/>
      <c r="IXN31" s="137"/>
      <c r="IXO31" s="137"/>
      <c r="IXP31" s="137"/>
      <c r="IXQ31" s="137"/>
      <c r="IXR31" s="137"/>
      <c r="IXS31" s="137"/>
      <c r="IXT31" s="137"/>
      <c r="IXU31" s="137"/>
      <c r="IXV31" s="137"/>
      <c r="IXW31" s="137"/>
      <c r="IXX31" s="137"/>
      <c r="IXY31" s="137"/>
      <c r="IXZ31" s="137"/>
      <c r="IYA31" s="137"/>
      <c r="IYB31" s="137"/>
      <c r="IYC31" s="137"/>
      <c r="IYD31" s="137"/>
      <c r="IYE31" s="137"/>
      <c r="IYF31" s="137"/>
      <c r="IYG31" s="137"/>
      <c r="IYH31" s="137"/>
      <c r="IYI31" s="137"/>
      <c r="IYJ31" s="137"/>
      <c r="IYK31" s="137"/>
      <c r="IYL31" s="137"/>
      <c r="IYM31" s="137"/>
      <c r="IYN31" s="137"/>
      <c r="IYO31" s="137"/>
      <c r="IYP31" s="137"/>
      <c r="IYQ31" s="137"/>
      <c r="IYR31" s="137"/>
      <c r="IYS31" s="137"/>
      <c r="IYT31" s="137"/>
      <c r="IYU31" s="137"/>
      <c r="IYV31" s="137"/>
      <c r="IYW31" s="137"/>
      <c r="IYX31" s="137"/>
      <c r="IYY31" s="137"/>
      <c r="IYZ31" s="137"/>
      <c r="IZA31" s="137"/>
      <c r="IZB31" s="137"/>
      <c r="IZC31" s="137"/>
      <c r="IZD31" s="137"/>
      <c r="IZE31" s="137"/>
      <c r="IZF31" s="137"/>
      <c r="IZG31" s="137"/>
      <c r="IZH31" s="137"/>
      <c r="IZI31" s="137"/>
      <c r="IZJ31" s="137"/>
      <c r="IZK31" s="137"/>
      <c r="IZL31" s="137"/>
      <c r="IZM31" s="137"/>
      <c r="IZN31" s="137"/>
      <c r="IZO31" s="137"/>
      <c r="IZP31" s="137"/>
      <c r="IZQ31" s="137"/>
      <c r="IZR31" s="137"/>
      <c r="IZS31" s="137"/>
      <c r="IZT31" s="137"/>
      <c r="IZU31" s="137"/>
      <c r="IZV31" s="137"/>
      <c r="IZW31" s="137"/>
      <c r="IZX31" s="137"/>
      <c r="IZY31" s="137"/>
      <c r="IZZ31" s="137"/>
      <c r="JAA31" s="137"/>
      <c r="JAB31" s="137"/>
      <c r="JAC31" s="137"/>
      <c r="JAD31" s="137"/>
      <c r="JAE31" s="137"/>
      <c r="JAF31" s="137"/>
      <c r="JAG31" s="137"/>
      <c r="JAH31" s="137"/>
      <c r="JAI31" s="137"/>
      <c r="JAJ31" s="137"/>
      <c r="JAK31" s="137"/>
      <c r="JAL31" s="137"/>
      <c r="JAM31" s="137"/>
      <c r="JAN31" s="137"/>
      <c r="JAO31" s="137"/>
      <c r="JAP31" s="137"/>
      <c r="JAQ31" s="137"/>
      <c r="JAR31" s="137"/>
      <c r="JAS31" s="137"/>
      <c r="JAT31" s="137"/>
      <c r="JAU31" s="137"/>
      <c r="JAV31" s="137"/>
      <c r="JAW31" s="137"/>
      <c r="JAX31" s="137"/>
      <c r="JAY31" s="137"/>
      <c r="JAZ31" s="137"/>
      <c r="JBA31" s="137"/>
      <c r="JBB31" s="137"/>
      <c r="JBC31" s="137"/>
      <c r="JBD31" s="137"/>
      <c r="JBE31" s="137"/>
      <c r="JBF31" s="137"/>
      <c r="JBG31" s="137"/>
      <c r="JBH31" s="137"/>
      <c r="JBI31" s="137"/>
      <c r="JBJ31" s="137"/>
      <c r="JBK31" s="137"/>
      <c r="JBL31" s="137"/>
      <c r="JBM31" s="137"/>
      <c r="JBN31" s="137"/>
      <c r="JBO31" s="137"/>
      <c r="JBP31" s="137"/>
      <c r="JBQ31" s="137"/>
      <c r="JBR31" s="137"/>
      <c r="JBS31" s="137"/>
      <c r="JBT31" s="137"/>
      <c r="JBU31" s="137"/>
      <c r="JBV31" s="137"/>
      <c r="JBW31" s="137"/>
      <c r="JBX31" s="137"/>
      <c r="JBY31" s="137"/>
      <c r="JBZ31" s="137"/>
      <c r="JCA31" s="137"/>
      <c r="JCB31" s="137"/>
      <c r="JCC31" s="137"/>
      <c r="JCD31" s="137"/>
      <c r="JCE31" s="137"/>
      <c r="JCF31" s="137"/>
      <c r="JCG31" s="137"/>
      <c r="JCH31" s="137"/>
      <c r="JCI31" s="137"/>
      <c r="JCJ31" s="137"/>
      <c r="JCK31" s="137"/>
      <c r="JCL31" s="137"/>
      <c r="JCM31" s="137"/>
      <c r="JCN31" s="137"/>
      <c r="JCO31" s="137"/>
      <c r="JCP31" s="137"/>
      <c r="JCQ31" s="137"/>
      <c r="JCR31" s="137"/>
      <c r="JCS31" s="137"/>
      <c r="JCT31" s="137"/>
      <c r="JCU31" s="137"/>
      <c r="JCV31" s="137"/>
      <c r="JCW31" s="137"/>
      <c r="JCX31" s="137"/>
      <c r="JCY31" s="137"/>
      <c r="JCZ31" s="137"/>
      <c r="JDA31" s="137"/>
      <c r="JDB31" s="137"/>
      <c r="JDC31" s="137"/>
      <c r="JDD31" s="137"/>
      <c r="JDE31" s="137"/>
      <c r="JDF31" s="137"/>
      <c r="JDG31" s="137"/>
      <c r="JDH31" s="137"/>
      <c r="JDI31" s="137"/>
      <c r="JDJ31" s="137"/>
      <c r="JDK31" s="137"/>
      <c r="JDL31" s="137"/>
      <c r="JDM31" s="137"/>
      <c r="JDN31" s="137"/>
      <c r="JDO31" s="137"/>
      <c r="JDP31" s="137"/>
      <c r="JDQ31" s="137"/>
      <c r="JDR31" s="137"/>
      <c r="JDS31" s="137"/>
      <c r="JDT31" s="137"/>
      <c r="JDU31" s="137"/>
      <c r="JDV31" s="137"/>
      <c r="JDW31" s="137"/>
      <c r="JDX31" s="137"/>
      <c r="JDY31" s="137"/>
      <c r="JDZ31" s="137"/>
      <c r="JEA31" s="137"/>
      <c r="JEB31" s="137"/>
      <c r="JEC31" s="137"/>
      <c r="JED31" s="137"/>
      <c r="JEE31" s="137"/>
      <c r="JEF31" s="137"/>
      <c r="JEG31" s="137"/>
      <c r="JEH31" s="137"/>
      <c r="JEI31" s="137"/>
      <c r="JEJ31" s="137"/>
      <c r="JEK31" s="137"/>
      <c r="JEL31" s="137"/>
      <c r="JEM31" s="137"/>
      <c r="JEN31" s="137"/>
      <c r="JEO31" s="137"/>
      <c r="JEP31" s="137"/>
      <c r="JEQ31" s="137"/>
      <c r="JER31" s="137"/>
      <c r="JES31" s="137"/>
      <c r="JET31" s="137"/>
      <c r="JEU31" s="137"/>
      <c r="JEV31" s="137"/>
      <c r="JEW31" s="137"/>
      <c r="JEX31" s="137"/>
      <c r="JEY31" s="137"/>
      <c r="JEZ31" s="137"/>
      <c r="JFA31" s="137"/>
      <c r="JFB31" s="137"/>
      <c r="JFC31" s="137"/>
      <c r="JFD31" s="137"/>
      <c r="JFE31" s="137"/>
      <c r="JFF31" s="137"/>
      <c r="JFG31" s="137"/>
      <c r="JFH31" s="137"/>
      <c r="JFI31" s="137"/>
      <c r="JFJ31" s="137"/>
      <c r="JFK31" s="137"/>
      <c r="JFL31" s="137"/>
      <c r="JFM31" s="137"/>
      <c r="JFN31" s="137"/>
      <c r="JFO31" s="137"/>
      <c r="JFP31" s="137"/>
      <c r="JFQ31" s="137"/>
      <c r="JFR31" s="137"/>
      <c r="JFS31" s="137"/>
      <c r="JFT31" s="137"/>
      <c r="JFU31" s="137"/>
      <c r="JFV31" s="137"/>
      <c r="JFW31" s="137"/>
      <c r="JFX31" s="137"/>
      <c r="JFY31" s="137"/>
      <c r="JFZ31" s="137"/>
      <c r="JGA31" s="137"/>
      <c r="JGB31" s="137"/>
      <c r="JGC31" s="137"/>
      <c r="JGD31" s="137"/>
      <c r="JGE31" s="137"/>
      <c r="JGF31" s="137"/>
      <c r="JGG31" s="137"/>
      <c r="JGH31" s="137"/>
      <c r="JGI31" s="137"/>
      <c r="JGJ31" s="137"/>
      <c r="JGK31" s="137"/>
      <c r="JGL31" s="137"/>
      <c r="JGM31" s="137"/>
      <c r="JGN31" s="137"/>
      <c r="JGO31" s="137"/>
      <c r="JGP31" s="137"/>
      <c r="JGQ31" s="137"/>
      <c r="JGR31" s="137"/>
      <c r="JGS31" s="137"/>
      <c r="JGT31" s="137"/>
      <c r="JGU31" s="137"/>
      <c r="JGV31" s="137"/>
      <c r="JGW31" s="137"/>
      <c r="JGX31" s="137"/>
      <c r="JGY31" s="137"/>
      <c r="JGZ31" s="137"/>
      <c r="JHA31" s="137"/>
      <c r="JHB31" s="137"/>
      <c r="JHC31" s="137"/>
      <c r="JHD31" s="137"/>
      <c r="JHE31" s="137"/>
      <c r="JHF31" s="137"/>
      <c r="JHG31" s="137"/>
      <c r="JHH31" s="137"/>
      <c r="JHI31" s="137"/>
      <c r="JHJ31" s="137"/>
      <c r="JHK31" s="137"/>
      <c r="JHL31" s="137"/>
      <c r="JHM31" s="137"/>
      <c r="JHN31" s="137"/>
      <c r="JHO31" s="137"/>
      <c r="JHP31" s="137"/>
      <c r="JHQ31" s="137"/>
      <c r="JHR31" s="137"/>
      <c r="JHS31" s="137"/>
      <c r="JHT31" s="137"/>
      <c r="JHU31" s="137"/>
      <c r="JHV31" s="137"/>
      <c r="JHW31" s="137"/>
      <c r="JHX31" s="137"/>
      <c r="JHY31" s="137"/>
      <c r="JHZ31" s="137"/>
      <c r="JIA31" s="137"/>
      <c r="JIB31" s="137"/>
      <c r="JIC31" s="137"/>
      <c r="JID31" s="137"/>
      <c r="JIE31" s="137"/>
      <c r="JIF31" s="137"/>
      <c r="JIG31" s="137"/>
      <c r="JIH31" s="137"/>
      <c r="JII31" s="137"/>
      <c r="JIJ31" s="137"/>
      <c r="JIK31" s="137"/>
      <c r="JIL31" s="137"/>
      <c r="JIM31" s="137"/>
      <c r="JIN31" s="137"/>
      <c r="JIO31" s="137"/>
      <c r="JIP31" s="137"/>
      <c r="JIQ31" s="137"/>
      <c r="JIR31" s="137"/>
      <c r="JIS31" s="137"/>
      <c r="JIT31" s="137"/>
      <c r="JIU31" s="137"/>
      <c r="JIV31" s="137"/>
      <c r="JIW31" s="137"/>
      <c r="JIX31" s="137"/>
      <c r="JIY31" s="137"/>
      <c r="JIZ31" s="137"/>
      <c r="JJA31" s="137"/>
      <c r="JJB31" s="137"/>
      <c r="JJC31" s="137"/>
      <c r="JJD31" s="137"/>
      <c r="JJE31" s="137"/>
      <c r="JJF31" s="137"/>
      <c r="JJG31" s="137"/>
      <c r="JJH31" s="137"/>
      <c r="JJI31" s="137"/>
      <c r="JJJ31" s="137"/>
      <c r="JJK31" s="137"/>
      <c r="JJL31" s="137"/>
      <c r="JJM31" s="137"/>
      <c r="JJN31" s="137"/>
      <c r="JJO31" s="137"/>
      <c r="JJP31" s="137"/>
      <c r="JJQ31" s="137"/>
      <c r="JJR31" s="137"/>
      <c r="JJS31" s="137"/>
      <c r="JJT31" s="137"/>
      <c r="JJU31" s="137"/>
      <c r="JJV31" s="137"/>
      <c r="JJW31" s="137"/>
      <c r="JJX31" s="137"/>
      <c r="JJY31" s="137"/>
      <c r="JJZ31" s="137"/>
      <c r="JKA31" s="137"/>
      <c r="JKB31" s="137"/>
      <c r="JKC31" s="137"/>
      <c r="JKD31" s="137"/>
      <c r="JKE31" s="137"/>
      <c r="JKF31" s="137"/>
      <c r="JKG31" s="137"/>
      <c r="JKH31" s="137"/>
      <c r="JKI31" s="137"/>
      <c r="JKJ31" s="137"/>
      <c r="JKK31" s="137"/>
      <c r="JKL31" s="137"/>
      <c r="JKM31" s="137"/>
      <c r="JKN31" s="137"/>
      <c r="JKO31" s="137"/>
      <c r="JKP31" s="137"/>
      <c r="JKQ31" s="137"/>
      <c r="JKR31" s="137"/>
      <c r="JKS31" s="137"/>
      <c r="JKT31" s="137"/>
      <c r="JKU31" s="137"/>
      <c r="JKV31" s="137"/>
      <c r="JKW31" s="137"/>
      <c r="JKX31" s="137"/>
      <c r="JKY31" s="137"/>
      <c r="JKZ31" s="137"/>
      <c r="JLA31" s="137"/>
      <c r="JLB31" s="137"/>
      <c r="JLC31" s="137"/>
      <c r="JLD31" s="137"/>
      <c r="JLE31" s="137"/>
      <c r="JLF31" s="137"/>
      <c r="JLG31" s="137"/>
      <c r="JLH31" s="137"/>
      <c r="JLI31" s="137"/>
      <c r="JLJ31" s="137"/>
      <c r="JLK31" s="137"/>
      <c r="JLL31" s="137"/>
      <c r="JLM31" s="137"/>
      <c r="JLN31" s="137"/>
      <c r="JLO31" s="137"/>
      <c r="JLP31" s="137"/>
      <c r="JLQ31" s="137"/>
      <c r="JLR31" s="137"/>
      <c r="JLS31" s="137"/>
      <c r="JLT31" s="137"/>
      <c r="JLU31" s="137"/>
      <c r="JLV31" s="137"/>
      <c r="JLW31" s="137"/>
      <c r="JLX31" s="137"/>
      <c r="JLY31" s="137"/>
      <c r="JLZ31" s="137"/>
      <c r="JMA31" s="137"/>
      <c r="JMB31" s="137"/>
      <c r="JMC31" s="137"/>
      <c r="JMD31" s="137"/>
      <c r="JME31" s="137"/>
      <c r="JMF31" s="137"/>
      <c r="JMG31" s="137"/>
      <c r="JMH31" s="137"/>
      <c r="JMI31" s="137"/>
      <c r="JMJ31" s="137"/>
      <c r="JMK31" s="137"/>
      <c r="JML31" s="137"/>
      <c r="JMM31" s="137"/>
      <c r="JMN31" s="137"/>
      <c r="JMO31" s="137"/>
      <c r="JMP31" s="137"/>
      <c r="JMQ31" s="137"/>
      <c r="JMR31" s="137"/>
      <c r="JMS31" s="137"/>
      <c r="JMT31" s="137"/>
      <c r="JMU31" s="137"/>
      <c r="JMV31" s="137"/>
      <c r="JMW31" s="137"/>
      <c r="JMX31" s="137"/>
      <c r="JMY31" s="137"/>
      <c r="JMZ31" s="137"/>
      <c r="JNA31" s="137"/>
      <c r="JNB31" s="137"/>
      <c r="JNC31" s="137"/>
      <c r="JND31" s="137"/>
      <c r="JNE31" s="137"/>
      <c r="JNF31" s="137"/>
      <c r="JNG31" s="137"/>
      <c r="JNH31" s="137"/>
      <c r="JNI31" s="137"/>
      <c r="JNJ31" s="137"/>
      <c r="JNK31" s="137"/>
      <c r="JNL31" s="137"/>
      <c r="JNM31" s="137"/>
      <c r="JNN31" s="137"/>
      <c r="JNO31" s="137"/>
      <c r="JNP31" s="137"/>
      <c r="JNQ31" s="137"/>
      <c r="JNR31" s="137"/>
      <c r="JNS31" s="137"/>
      <c r="JNT31" s="137"/>
      <c r="JNU31" s="137"/>
      <c r="JNV31" s="137"/>
      <c r="JNW31" s="137"/>
      <c r="JNX31" s="137"/>
      <c r="JNY31" s="137"/>
      <c r="JNZ31" s="137"/>
      <c r="JOA31" s="137"/>
      <c r="JOB31" s="137"/>
      <c r="JOC31" s="137"/>
      <c r="JOD31" s="137"/>
      <c r="JOE31" s="137"/>
      <c r="JOF31" s="137"/>
      <c r="JOG31" s="137"/>
      <c r="JOH31" s="137"/>
      <c r="JOI31" s="137"/>
      <c r="JOJ31" s="137"/>
      <c r="JOK31" s="137"/>
      <c r="JOL31" s="137"/>
      <c r="JOM31" s="137"/>
      <c r="JON31" s="137"/>
      <c r="JOO31" s="137"/>
      <c r="JOP31" s="137"/>
      <c r="JOQ31" s="137"/>
      <c r="JOR31" s="137"/>
      <c r="JOS31" s="137"/>
      <c r="JOT31" s="137"/>
      <c r="JOU31" s="137"/>
      <c r="JOV31" s="137"/>
      <c r="JOW31" s="137"/>
      <c r="JOX31" s="137"/>
      <c r="JOY31" s="137"/>
      <c r="JOZ31" s="137"/>
      <c r="JPA31" s="137"/>
      <c r="JPB31" s="137"/>
      <c r="JPC31" s="137"/>
      <c r="JPD31" s="137"/>
      <c r="JPE31" s="137"/>
      <c r="JPF31" s="137"/>
      <c r="JPG31" s="137"/>
      <c r="JPH31" s="137"/>
      <c r="JPI31" s="137"/>
      <c r="JPJ31" s="137"/>
      <c r="JPK31" s="137"/>
      <c r="JPL31" s="137"/>
      <c r="JPM31" s="137"/>
      <c r="JPN31" s="137"/>
      <c r="JPO31" s="137"/>
      <c r="JPP31" s="137"/>
      <c r="JPQ31" s="137"/>
      <c r="JPR31" s="137"/>
      <c r="JPS31" s="137"/>
      <c r="JPT31" s="137"/>
      <c r="JPU31" s="137"/>
      <c r="JPV31" s="137"/>
      <c r="JPW31" s="137"/>
      <c r="JPX31" s="137"/>
      <c r="JPY31" s="137"/>
      <c r="JPZ31" s="137"/>
      <c r="JQA31" s="137"/>
      <c r="JQB31" s="137"/>
      <c r="JQC31" s="137"/>
      <c r="JQD31" s="137"/>
      <c r="JQE31" s="137"/>
      <c r="JQF31" s="137"/>
      <c r="JQG31" s="137"/>
      <c r="JQH31" s="137"/>
      <c r="JQI31" s="137"/>
      <c r="JQJ31" s="137"/>
      <c r="JQK31" s="137"/>
      <c r="JQL31" s="137"/>
      <c r="JQM31" s="137"/>
      <c r="JQN31" s="137"/>
      <c r="JQO31" s="137"/>
      <c r="JQP31" s="137"/>
      <c r="JQQ31" s="137"/>
      <c r="JQR31" s="137"/>
      <c r="JQS31" s="137"/>
      <c r="JQT31" s="137"/>
      <c r="JQU31" s="137"/>
      <c r="JQV31" s="137"/>
      <c r="JQW31" s="137"/>
      <c r="JQX31" s="137"/>
      <c r="JQY31" s="137"/>
      <c r="JQZ31" s="137"/>
      <c r="JRA31" s="137"/>
      <c r="JRB31" s="137"/>
      <c r="JRC31" s="137"/>
      <c r="JRD31" s="137"/>
      <c r="JRE31" s="137"/>
      <c r="JRF31" s="137"/>
      <c r="JRG31" s="137"/>
      <c r="JRH31" s="137"/>
      <c r="JRI31" s="137"/>
      <c r="JRJ31" s="137"/>
      <c r="JRK31" s="137"/>
      <c r="JRL31" s="137"/>
      <c r="JRM31" s="137"/>
      <c r="JRN31" s="137"/>
      <c r="JRO31" s="137"/>
      <c r="JRP31" s="137"/>
      <c r="JRQ31" s="137"/>
      <c r="JRR31" s="137"/>
      <c r="JRS31" s="137"/>
      <c r="JRT31" s="137"/>
      <c r="JRU31" s="137"/>
      <c r="JRV31" s="137"/>
      <c r="JRW31" s="137"/>
      <c r="JRX31" s="137"/>
      <c r="JRY31" s="137"/>
      <c r="JRZ31" s="137"/>
      <c r="JSA31" s="137"/>
      <c r="JSB31" s="137"/>
      <c r="JSC31" s="137"/>
      <c r="JSD31" s="137"/>
      <c r="JSE31" s="137"/>
      <c r="JSF31" s="137"/>
      <c r="JSG31" s="137"/>
      <c r="JSH31" s="137"/>
      <c r="JSI31" s="137"/>
      <c r="JSJ31" s="137"/>
      <c r="JSK31" s="137"/>
      <c r="JSL31" s="137"/>
      <c r="JSM31" s="137"/>
      <c r="JSN31" s="137"/>
      <c r="JSO31" s="137"/>
      <c r="JSP31" s="137"/>
      <c r="JSQ31" s="137"/>
      <c r="JSR31" s="137"/>
      <c r="JSS31" s="137"/>
      <c r="JST31" s="137"/>
      <c r="JSU31" s="137"/>
      <c r="JSV31" s="137"/>
      <c r="JSW31" s="137"/>
      <c r="JSX31" s="137"/>
      <c r="JSY31" s="137"/>
      <c r="JSZ31" s="137"/>
      <c r="JTA31" s="137"/>
      <c r="JTB31" s="137"/>
      <c r="JTC31" s="137"/>
      <c r="JTD31" s="137"/>
      <c r="JTE31" s="137"/>
      <c r="JTF31" s="137"/>
      <c r="JTG31" s="137"/>
      <c r="JTH31" s="137"/>
      <c r="JTI31" s="137"/>
      <c r="JTJ31" s="137"/>
      <c r="JTK31" s="137"/>
      <c r="JTL31" s="137"/>
      <c r="JTM31" s="137"/>
      <c r="JTN31" s="137"/>
      <c r="JTO31" s="137"/>
      <c r="JTP31" s="137"/>
      <c r="JTQ31" s="137"/>
      <c r="JTR31" s="137"/>
      <c r="JTS31" s="137"/>
      <c r="JTT31" s="137"/>
      <c r="JTU31" s="137"/>
      <c r="JTV31" s="137"/>
      <c r="JTW31" s="137"/>
      <c r="JTX31" s="137"/>
      <c r="JTY31" s="137"/>
      <c r="JTZ31" s="137"/>
      <c r="JUA31" s="137"/>
      <c r="JUB31" s="137"/>
      <c r="JUC31" s="137"/>
      <c r="JUD31" s="137"/>
      <c r="JUE31" s="137"/>
      <c r="JUF31" s="137"/>
      <c r="JUG31" s="137"/>
      <c r="JUH31" s="137"/>
      <c r="JUI31" s="137"/>
      <c r="JUJ31" s="137"/>
      <c r="JUK31" s="137"/>
      <c r="JUL31" s="137"/>
      <c r="JUM31" s="137"/>
      <c r="JUN31" s="137"/>
      <c r="JUO31" s="137"/>
      <c r="JUP31" s="137"/>
      <c r="JUQ31" s="137"/>
      <c r="JUR31" s="137"/>
      <c r="JUS31" s="137"/>
      <c r="JUT31" s="137"/>
      <c r="JUU31" s="137"/>
      <c r="JUV31" s="137"/>
      <c r="JUW31" s="137"/>
      <c r="JUX31" s="137"/>
      <c r="JUY31" s="137"/>
      <c r="JUZ31" s="137"/>
      <c r="JVA31" s="137"/>
      <c r="JVB31" s="137"/>
      <c r="JVC31" s="137"/>
      <c r="JVD31" s="137"/>
      <c r="JVE31" s="137"/>
      <c r="JVF31" s="137"/>
      <c r="JVG31" s="137"/>
      <c r="JVH31" s="137"/>
      <c r="JVI31" s="137"/>
      <c r="JVJ31" s="137"/>
      <c r="JVK31" s="137"/>
      <c r="JVL31" s="137"/>
      <c r="JVM31" s="137"/>
      <c r="JVN31" s="137"/>
      <c r="JVO31" s="137"/>
      <c r="JVP31" s="137"/>
      <c r="JVQ31" s="137"/>
      <c r="JVR31" s="137"/>
      <c r="JVS31" s="137"/>
      <c r="JVT31" s="137"/>
      <c r="JVU31" s="137"/>
      <c r="JVV31" s="137"/>
      <c r="JVW31" s="137"/>
      <c r="JVX31" s="137"/>
      <c r="JVY31" s="137"/>
      <c r="JVZ31" s="137"/>
      <c r="JWA31" s="137"/>
      <c r="JWB31" s="137"/>
      <c r="JWC31" s="137"/>
      <c r="JWD31" s="137"/>
      <c r="JWE31" s="137"/>
      <c r="JWF31" s="137"/>
      <c r="JWG31" s="137"/>
      <c r="JWH31" s="137"/>
      <c r="JWI31" s="137"/>
      <c r="JWJ31" s="137"/>
      <c r="JWK31" s="137"/>
      <c r="JWL31" s="137"/>
      <c r="JWM31" s="137"/>
      <c r="JWN31" s="137"/>
      <c r="JWO31" s="137"/>
      <c r="JWP31" s="137"/>
      <c r="JWQ31" s="137"/>
      <c r="JWR31" s="137"/>
      <c r="JWS31" s="137"/>
      <c r="JWT31" s="137"/>
      <c r="JWU31" s="137"/>
      <c r="JWV31" s="137"/>
      <c r="JWW31" s="137"/>
      <c r="JWX31" s="137"/>
      <c r="JWY31" s="137"/>
      <c r="JWZ31" s="137"/>
      <c r="JXA31" s="137"/>
      <c r="JXB31" s="137"/>
      <c r="JXC31" s="137"/>
      <c r="JXD31" s="137"/>
      <c r="JXE31" s="137"/>
      <c r="JXF31" s="137"/>
      <c r="JXG31" s="137"/>
      <c r="JXH31" s="137"/>
      <c r="JXI31" s="137"/>
      <c r="JXJ31" s="137"/>
      <c r="JXK31" s="137"/>
      <c r="JXL31" s="137"/>
      <c r="JXM31" s="137"/>
      <c r="JXN31" s="137"/>
      <c r="JXO31" s="137"/>
      <c r="JXP31" s="137"/>
      <c r="JXQ31" s="137"/>
      <c r="JXR31" s="137"/>
      <c r="JXS31" s="137"/>
      <c r="JXT31" s="137"/>
      <c r="JXU31" s="137"/>
      <c r="JXV31" s="137"/>
      <c r="JXW31" s="137"/>
      <c r="JXX31" s="137"/>
      <c r="JXY31" s="137"/>
      <c r="JXZ31" s="137"/>
      <c r="JYA31" s="137"/>
      <c r="JYB31" s="137"/>
      <c r="JYC31" s="137"/>
      <c r="JYD31" s="137"/>
      <c r="JYE31" s="137"/>
      <c r="JYF31" s="137"/>
      <c r="JYG31" s="137"/>
      <c r="JYH31" s="137"/>
      <c r="JYI31" s="137"/>
      <c r="JYJ31" s="137"/>
      <c r="JYK31" s="137"/>
      <c r="JYL31" s="137"/>
      <c r="JYM31" s="137"/>
      <c r="JYN31" s="137"/>
      <c r="JYO31" s="137"/>
      <c r="JYP31" s="137"/>
      <c r="JYQ31" s="137"/>
      <c r="JYR31" s="137"/>
      <c r="JYS31" s="137"/>
      <c r="JYT31" s="137"/>
      <c r="JYU31" s="137"/>
      <c r="JYV31" s="137"/>
      <c r="JYW31" s="137"/>
      <c r="JYX31" s="137"/>
      <c r="JYY31" s="137"/>
      <c r="JYZ31" s="137"/>
      <c r="JZA31" s="137"/>
      <c r="JZB31" s="137"/>
      <c r="JZC31" s="137"/>
      <c r="JZD31" s="137"/>
      <c r="JZE31" s="137"/>
      <c r="JZF31" s="137"/>
      <c r="JZG31" s="137"/>
      <c r="JZH31" s="137"/>
      <c r="JZI31" s="137"/>
      <c r="JZJ31" s="137"/>
      <c r="JZK31" s="137"/>
      <c r="JZL31" s="137"/>
      <c r="JZM31" s="137"/>
      <c r="JZN31" s="137"/>
      <c r="JZO31" s="137"/>
      <c r="JZP31" s="137"/>
      <c r="JZQ31" s="137"/>
      <c r="JZR31" s="137"/>
      <c r="JZS31" s="137"/>
      <c r="JZT31" s="137"/>
      <c r="JZU31" s="137"/>
      <c r="JZV31" s="137"/>
      <c r="JZW31" s="137"/>
      <c r="JZX31" s="137"/>
      <c r="JZY31" s="137"/>
      <c r="JZZ31" s="137"/>
      <c r="KAA31" s="137"/>
      <c r="KAB31" s="137"/>
      <c r="KAC31" s="137"/>
      <c r="KAD31" s="137"/>
      <c r="KAE31" s="137"/>
      <c r="KAF31" s="137"/>
      <c r="KAG31" s="137"/>
      <c r="KAH31" s="137"/>
      <c r="KAI31" s="137"/>
      <c r="KAJ31" s="137"/>
      <c r="KAK31" s="137"/>
      <c r="KAL31" s="137"/>
      <c r="KAM31" s="137"/>
      <c r="KAN31" s="137"/>
      <c r="KAO31" s="137"/>
      <c r="KAP31" s="137"/>
      <c r="KAQ31" s="137"/>
      <c r="KAR31" s="137"/>
      <c r="KAS31" s="137"/>
      <c r="KAT31" s="137"/>
      <c r="KAU31" s="137"/>
      <c r="KAV31" s="137"/>
      <c r="KAW31" s="137"/>
      <c r="KAX31" s="137"/>
      <c r="KAY31" s="137"/>
      <c r="KAZ31" s="137"/>
      <c r="KBA31" s="137"/>
      <c r="KBB31" s="137"/>
      <c r="KBC31" s="137"/>
      <c r="KBD31" s="137"/>
      <c r="KBE31" s="137"/>
      <c r="KBF31" s="137"/>
      <c r="KBG31" s="137"/>
      <c r="KBH31" s="137"/>
      <c r="KBI31" s="137"/>
      <c r="KBJ31" s="137"/>
      <c r="KBK31" s="137"/>
      <c r="KBL31" s="137"/>
      <c r="KBM31" s="137"/>
      <c r="KBN31" s="137"/>
      <c r="KBO31" s="137"/>
      <c r="KBP31" s="137"/>
      <c r="KBQ31" s="137"/>
      <c r="KBR31" s="137"/>
      <c r="KBS31" s="137"/>
      <c r="KBT31" s="137"/>
      <c r="KBU31" s="137"/>
      <c r="KBV31" s="137"/>
      <c r="KBW31" s="137"/>
      <c r="KBX31" s="137"/>
      <c r="KBY31" s="137"/>
      <c r="KBZ31" s="137"/>
      <c r="KCA31" s="137"/>
      <c r="KCB31" s="137"/>
      <c r="KCC31" s="137"/>
      <c r="KCD31" s="137"/>
      <c r="KCE31" s="137"/>
      <c r="KCF31" s="137"/>
      <c r="KCG31" s="137"/>
      <c r="KCH31" s="137"/>
      <c r="KCI31" s="137"/>
      <c r="KCJ31" s="137"/>
      <c r="KCK31" s="137"/>
      <c r="KCL31" s="137"/>
      <c r="KCM31" s="137"/>
      <c r="KCN31" s="137"/>
      <c r="KCO31" s="137"/>
      <c r="KCP31" s="137"/>
      <c r="KCQ31" s="137"/>
      <c r="KCR31" s="137"/>
      <c r="KCS31" s="137"/>
      <c r="KCT31" s="137"/>
      <c r="KCU31" s="137"/>
      <c r="KCV31" s="137"/>
      <c r="KCW31" s="137"/>
      <c r="KCX31" s="137"/>
      <c r="KCY31" s="137"/>
      <c r="KCZ31" s="137"/>
      <c r="KDA31" s="137"/>
      <c r="KDB31" s="137"/>
      <c r="KDC31" s="137"/>
      <c r="KDD31" s="137"/>
      <c r="KDE31" s="137"/>
      <c r="KDF31" s="137"/>
      <c r="KDG31" s="137"/>
      <c r="KDH31" s="137"/>
      <c r="KDI31" s="137"/>
      <c r="KDJ31" s="137"/>
      <c r="KDK31" s="137"/>
      <c r="KDL31" s="137"/>
      <c r="KDM31" s="137"/>
      <c r="KDN31" s="137"/>
      <c r="KDO31" s="137"/>
      <c r="KDP31" s="137"/>
      <c r="KDQ31" s="137"/>
      <c r="KDR31" s="137"/>
      <c r="KDS31" s="137"/>
      <c r="KDT31" s="137"/>
      <c r="KDU31" s="137"/>
      <c r="KDV31" s="137"/>
      <c r="KDW31" s="137"/>
      <c r="KDX31" s="137"/>
      <c r="KDY31" s="137"/>
      <c r="KDZ31" s="137"/>
      <c r="KEA31" s="137"/>
      <c r="KEB31" s="137"/>
      <c r="KEC31" s="137"/>
      <c r="KED31" s="137"/>
      <c r="KEE31" s="137"/>
      <c r="KEF31" s="137"/>
      <c r="KEG31" s="137"/>
      <c r="KEH31" s="137"/>
      <c r="KEI31" s="137"/>
      <c r="KEJ31" s="137"/>
      <c r="KEK31" s="137"/>
      <c r="KEL31" s="137"/>
      <c r="KEM31" s="137"/>
      <c r="KEN31" s="137"/>
      <c r="KEO31" s="137"/>
      <c r="KEP31" s="137"/>
      <c r="KEQ31" s="137"/>
      <c r="KER31" s="137"/>
      <c r="KES31" s="137"/>
      <c r="KET31" s="137"/>
      <c r="KEU31" s="137"/>
      <c r="KEV31" s="137"/>
      <c r="KEW31" s="137"/>
      <c r="KEX31" s="137"/>
      <c r="KEY31" s="137"/>
      <c r="KEZ31" s="137"/>
      <c r="KFA31" s="137"/>
      <c r="KFB31" s="137"/>
      <c r="KFC31" s="137"/>
      <c r="KFD31" s="137"/>
      <c r="KFE31" s="137"/>
      <c r="KFF31" s="137"/>
      <c r="KFG31" s="137"/>
      <c r="KFH31" s="137"/>
      <c r="KFI31" s="137"/>
      <c r="KFJ31" s="137"/>
      <c r="KFK31" s="137"/>
      <c r="KFL31" s="137"/>
      <c r="KFM31" s="137"/>
      <c r="KFN31" s="137"/>
      <c r="KFO31" s="137"/>
      <c r="KFP31" s="137"/>
      <c r="KFQ31" s="137"/>
      <c r="KFR31" s="137"/>
      <c r="KFS31" s="137"/>
      <c r="KFT31" s="137"/>
      <c r="KFU31" s="137"/>
      <c r="KFV31" s="137"/>
      <c r="KFW31" s="137"/>
      <c r="KFX31" s="137"/>
      <c r="KFY31" s="137"/>
      <c r="KFZ31" s="137"/>
      <c r="KGA31" s="137"/>
      <c r="KGB31" s="137"/>
      <c r="KGC31" s="137"/>
      <c r="KGD31" s="137"/>
      <c r="KGE31" s="137"/>
      <c r="KGF31" s="137"/>
      <c r="KGG31" s="137"/>
      <c r="KGH31" s="137"/>
      <c r="KGI31" s="137"/>
      <c r="KGJ31" s="137"/>
      <c r="KGK31" s="137"/>
      <c r="KGL31" s="137"/>
      <c r="KGM31" s="137"/>
      <c r="KGN31" s="137"/>
      <c r="KGO31" s="137"/>
      <c r="KGP31" s="137"/>
      <c r="KGQ31" s="137"/>
      <c r="KGR31" s="137"/>
      <c r="KGS31" s="137"/>
      <c r="KGT31" s="137"/>
      <c r="KGU31" s="137"/>
      <c r="KGV31" s="137"/>
      <c r="KGW31" s="137"/>
      <c r="KGX31" s="137"/>
      <c r="KGY31" s="137"/>
      <c r="KGZ31" s="137"/>
      <c r="KHA31" s="137"/>
      <c r="KHB31" s="137"/>
      <c r="KHC31" s="137"/>
      <c r="KHD31" s="137"/>
      <c r="KHE31" s="137"/>
      <c r="KHF31" s="137"/>
      <c r="KHG31" s="137"/>
      <c r="KHH31" s="137"/>
      <c r="KHI31" s="137"/>
      <c r="KHJ31" s="137"/>
      <c r="KHK31" s="137"/>
      <c r="KHL31" s="137"/>
      <c r="KHM31" s="137"/>
      <c r="KHN31" s="137"/>
      <c r="KHO31" s="137"/>
      <c r="KHP31" s="137"/>
      <c r="KHQ31" s="137"/>
      <c r="KHR31" s="137"/>
      <c r="KHS31" s="137"/>
      <c r="KHT31" s="137"/>
      <c r="KHU31" s="137"/>
      <c r="KHV31" s="137"/>
      <c r="KHW31" s="137"/>
      <c r="KHX31" s="137"/>
      <c r="KHY31" s="137"/>
      <c r="KHZ31" s="137"/>
      <c r="KIA31" s="137"/>
      <c r="KIB31" s="137"/>
      <c r="KIC31" s="137"/>
      <c r="KID31" s="137"/>
      <c r="KIE31" s="137"/>
      <c r="KIF31" s="137"/>
      <c r="KIG31" s="137"/>
      <c r="KIH31" s="137"/>
      <c r="KII31" s="137"/>
      <c r="KIJ31" s="137"/>
      <c r="KIK31" s="137"/>
      <c r="KIL31" s="137"/>
      <c r="KIM31" s="137"/>
      <c r="KIN31" s="137"/>
      <c r="KIO31" s="137"/>
      <c r="KIP31" s="137"/>
      <c r="KIQ31" s="137"/>
      <c r="KIR31" s="137"/>
      <c r="KIS31" s="137"/>
      <c r="KIT31" s="137"/>
      <c r="KIU31" s="137"/>
      <c r="KIV31" s="137"/>
      <c r="KIW31" s="137"/>
      <c r="KIX31" s="137"/>
      <c r="KIY31" s="137"/>
      <c r="KIZ31" s="137"/>
      <c r="KJA31" s="137"/>
      <c r="KJB31" s="137"/>
      <c r="KJC31" s="137"/>
      <c r="KJD31" s="137"/>
      <c r="KJE31" s="137"/>
      <c r="KJF31" s="137"/>
      <c r="KJG31" s="137"/>
      <c r="KJH31" s="137"/>
      <c r="KJI31" s="137"/>
      <c r="KJJ31" s="137"/>
      <c r="KJK31" s="137"/>
      <c r="KJL31" s="137"/>
      <c r="KJM31" s="137"/>
      <c r="KJN31" s="137"/>
      <c r="KJO31" s="137"/>
      <c r="KJP31" s="137"/>
      <c r="KJQ31" s="137"/>
      <c r="KJR31" s="137"/>
      <c r="KJS31" s="137"/>
      <c r="KJT31" s="137"/>
      <c r="KJU31" s="137"/>
      <c r="KJV31" s="137"/>
      <c r="KJW31" s="137"/>
      <c r="KJX31" s="137"/>
      <c r="KJY31" s="137"/>
      <c r="KJZ31" s="137"/>
      <c r="KKA31" s="137"/>
      <c r="KKB31" s="137"/>
      <c r="KKC31" s="137"/>
      <c r="KKD31" s="137"/>
      <c r="KKE31" s="137"/>
      <c r="KKF31" s="137"/>
      <c r="KKG31" s="137"/>
      <c r="KKH31" s="137"/>
      <c r="KKI31" s="137"/>
      <c r="KKJ31" s="137"/>
      <c r="KKK31" s="137"/>
      <c r="KKL31" s="137"/>
      <c r="KKM31" s="137"/>
      <c r="KKN31" s="137"/>
      <c r="KKO31" s="137"/>
      <c r="KKP31" s="137"/>
      <c r="KKQ31" s="137"/>
      <c r="KKR31" s="137"/>
      <c r="KKS31" s="137"/>
      <c r="KKT31" s="137"/>
      <c r="KKU31" s="137"/>
      <c r="KKV31" s="137"/>
      <c r="KKW31" s="137"/>
      <c r="KKX31" s="137"/>
      <c r="KKY31" s="137"/>
      <c r="KKZ31" s="137"/>
      <c r="KLA31" s="137"/>
      <c r="KLB31" s="137"/>
      <c r="KLC31" s="137"/>
      <c r="KLD31" s="137"/>
      <c r="KLE31" s="137"/>
      <c r="KLF31" s="137"/>
      <c r="KLG31" s="137"/>
      <c r="KLH31" s="137"/>
      <c r="KLI31" s="137"/>
      <c r="KLJ31" s="137"/>
      <c r="KLK31" s="137"/>
      <c r="KLL31" s="137"/>
      <c r="KLM31" s="137"/>
      <c r="KLN31" s="137"/>
      <c r="KLO31" s="137"/>
      <c r="KLP31" s="137"/>
      <c r="KLQ31" s="137"/>
      <c r="KLR31" s="137"/>
      <c r="KLS31" s="137"/>
      <c r="KLT31" s="137"/>
      <c r="KLU31" s="137"/>
      <c r="KLV31" s="137"/>
      <c r="KLW31" s="137"/>
      <c r="KLX31" s="137"/>
      <c r="KLY31" s="137"/>
      <c r="KLZ31" s="137"/>
      <c r="KMA31" s="137"/>
      <c r="KMB31" s="137"/>
      <c r="KMC31" s="137"/>
      <c r="KMD31" s="137"/>
      <c r="KME31" s="137"/>
      <c r="KMF31" s="137"/>
      <c r="KMG31" s="137"/>
      <c r="KMH31" s="137"/>
      <c r="KMI31" s="137"/>
      <c r="KMJ31" s="137"/>
      <c r="KMK31" s="137"/>
      <c r="KML31" s="137"/>
      <c r="KMM31" s="137"/>
      <c r="KMN31" s="137"/>
      <c r="KMO31" s="137"/>
      <c r="KMP31" s="137"/>
      <c r="KMQ31" s="137"/>
      <c r="KMR31" s="137"/>
      <c r="KMS31" s="137"/>
      <c r="KMT31" s="137"/>
      <c r="KMU31" s="137"/>
      <c r="KMV31" s="137"/>
      <c r="KMW31" s="137"/>
      <c r="KMX31" s="137"/>
      <c r="KMY31" s="137"/>
      <c r="KMZ31" s="137"/>
      <c r="KNA31" s="137"/>
      <c r="KNB31" s="137"/>
      <c r="KNC31" s="137"/>
      <c r="KND31" s="137"/>
      <c r="KNE31" s="137"/>
      <c r="KNF31" s="137"/>
      <c r="KNG31" s="137"/>
      <c r="KNH31" s="137"/>
      <c r="KNI31" s="137"/>
      <c r="KNJ31" s="137"/>
      <c r="KNK31" s="137"/>
      <c r="KNL31" s="137"/>
      <c r="KNM31" s="137"/>
      <c r="KNN31" s="137"/>
      <c r="KNO31" s="137"/>
      <c r="KNP31" s="137"/>
      <c r="KNQ31" s="137"/>
      <c r="KNR31" s="137"/>
      <c r="KNS31" s="137"/>
      <c r="KNT31" s="137"/>
      <c r="KNU31" s="137"/>
      <c r="KNV31" s="137"/>
      <c r="KNW31" s="137"/>
      <c r="KNX31" s="137"/>
      <c r="KNY31" s="137"/>
      <c r="KNZ31" s="137"/>
      <c r="KOA31" s="137"/>
      <c r="KOB31" s="137"/>
      <c r="KOC31" s="137"/>
      <c r="KOD31" s="137"/>
      <c r="KOE31" s="137"/>
      <c r="KOF31" s="137"/>
      <c r="KOG31" s="137"/>
      <c r="KOH31" s="137"/>
      <c r="KOI31" s="137"/>
      <c r="KOJ31" s="137"/>
      <c r="KOK31" s="137"/>
      <c r="KOL31" s="137"/>
      <c r="KOM31" s="137"/>
      <c r="KON31" s="137"/>
      <c r="KOO31" s="137"/>
      <c r="KOP31" s="137"/>
      <c r="KOQ31" s="137"/>
      <c r="KOR31" s="137"/>
      <c r="KOS31" s="137"/>
      <c r="KOT31" s="137"/>
      <c r="KOU31" s="137"/>
      <c r="KOV31" s="137"/>
      <c r="KOW31" s="137"/>
      <c r="KOX31" s="137"/>
      <c r="KOY31" s="137"/>
      <c r="KOZ31" s="137"/>
      <c r="KPA31" s="137"/>
      <c r="KPB31" s="137"/>
      <c r="KPC31" s="137"/>
      <c r="KPD31" s="137"/>
      <c r="KPE31" s="137"/>
      <c r="KPF31" s="137"/>
      <c r="KPG31" s="137"/>
      <c r="KPH31" s="137"/>
      <c r="KPI31" s="137"/>
      <c r="KPJ31" s="137"/>
      <c r="KPK31" s="137"/>
      <c r="KPL31" s="137"/>
      <c r="KPM31" s="137"/>
      <c r="KPN31" s="137"/>
      <c r="KPO31" s="137"/>
      <c r="KPP31" s="137"/>
      <c r="KPQ31" s="137"/>
      <c r="KPR31" s="137"/>
      <c r="KPS31" s="137"/>
      <c r="KPT31" s="137"/>
      <c r="KPU31" s="137"/>
      <c r="KPV31" s="137"/>
      <c r="KPW31" s="137"/>
      <c r="KPX31" s="137"/>
      <c r="KPY31" s="137"/>
      <c r="KPZ31" s="137"/>
      <c r="KQA31" s="137"/>
      <c r="KQB31" s="137"/>
      <c r="KQC31" s="137"/>
      <c r="KQD31" s="137"/>
      <c r="KQE31" s="137"/>
      <c r="KQF31" s="137"/>
      <c r="KQG31" s="137"/>
      <c r="KQH31" s="137"/>
      <c r="KQI31" s="137"/>
      <c r="KQJ31" s="137"/>
      <c r="KQK31" s="137"/>
      <c r="KQL31" s="137"/>
      <c r="KQM31" s="137"/>
      <c r="KQN31" s="137"/>
      <c r="KQO31" s="137"/>
      <c r="KQP31" s="137"/>
      <c r="KQQ31" s="137"/>
      <c r="KQR31" s="137"/>
      <c r="KQS31" s="137"/>
      <c r="KQT31" s="137"/>
      <c r="KQU31" s="137"/>
      <c r="KQV31" s="137"/>
      <c r="KQW31" s="137"/>
      <c r="KQX31" s="137"/>
      <c r="KQY31" s="137"/>
      <c r="KQZ31" s="137"/>
      <c r="KRA31" s="137"/>
      <c r="KRB31" s="137"/>
      <c r="KRC31" s="137"/>
      <c r="KRD31" s="137"/>
      <c r="KRE31" s="137"/>
      <c r="KRF31" s="137"/>
      <c r="KRG31" s="137"/>
      <c r="KRH31" s="137"/>
      <c r="KRI31" s="137"/>
      <c r="KRJ31" s="137"/>
      <c r="KRK31" s="137"/>
      <c r="KRL31" s="137"/>
      <c r="KRM31" s="137"/>
      <c r="KRN31" s="137"/>
      <c r="KRO31" s="137"/>
      <c r="KRP31" s="137"/>
      <c r="KRQ31" s="137"/>
      <c r="KRR31" s="137"/>
      <c r="KRS31" s="137"/>
      <c r="KRT31" s="137"/>
      <c r="KRU31" s="137"/>
      <c r="KRV31" s="137"/>
      <c r="KRW31" s="137"/>
      <c r="KRX31" s="137"/>
      <c r="KRY31" s="137"/>
      <c r="KRZ31" s="137"/>
      <c r="KSA31" s="137"/>
      <c r="KSB31" s="137"/>
      <c r="KSC31" s="137"/>
      <c r="KSD31" s="137"/>
      <c r="KSE31" s="137"/>
      <c r="KSF31" s="137"/>
      <c r="KSG31" s="137"/>
      <c r="KSH31" s="137"/>
      <c r="KSI31" s="137"/>
      <c r="KSJ31" s="137"/>
      <c r="KSK31" s="137"/>
      <c r="KSL31" s="137"/>
      <c r="KSM31" s="137"/>
      <c r="KSN31" s="137"/>
      <c r="KSO31" s="137"/>
      <c r="KSP31" s="137"/>
      <c r="KSQ31" s="137"/>
      <c r="KSR31" s="137"/>
      <c r="KSS31" s="137"/>
      <c r="KST31" s="137"/>
      <c r="KSU31" s="137"/>
      <c r="KSV31" s="137"/>
      <c r="KSW31" s="137"/>
      <c r="KSX31" s="137"/>
      <c r="KSY31" s="137"/>
      <c r="KSZ31" s="137"/>
      <c r="KTA31" s="137"/>
      <c r="KTB31" s="137"/>
      <c r="KTC31" s="137"/>
      <c r="KTD31" s="137"/>
      <c r="KTE31" s="137"/>
      <c r="KTF31" s="137"/>
      <c r="KTG31" s="137"/>
      <c r="KTH31" s="137"/>
      <c r="KTI31" s="137"/>
      <c r="KTJ31" s="137"/>
      <c r="KTK31" s="137"/>
      <c r="KTL31" s="137"/>
      <c r="KTM31" s="137"/>
      <c r="KTN31" s="137"/>
      <c r="KTO31" s="137"/>
      <c r="KTP31" s="137"/>
      <c r="KTQ31" s="137"/>
      <c r="KTR31" s="137"/>
      <c r="KTS31" s="137"/>
      <c r="KTT31" s="137"/>
      <c r="KTU31" s="137"/>
      <c r="KTV31" s="137"/>
      <c r="KTW31" s="137"/>
      <c r="KTX31" s="137"/>
      <c r="KTY31" s="137"/>
      <c r="KTZ31" s="137"/>
      <c r="KUA31" s="137"/>
      <c r="KUB31" s="137"/>
      <c r="KUC31" s="137"/>
      <c r="KUD31" s="137"/>
      <c r="KUE31" s="137"/>
      <c r="KUF31" s="137"/>
      <c r="KUG31" s="137"/>
      <c r="KUH31" s="137"/>
      <c r="KUI31" s="137"/>
      <c r="KUJ31" s="137"/>
      <c r="KUK31" s="137"/>
      <c r="KUL31" s="137"/>
      <c r="KUM31" s="137"/>
      <c r="KUN31" s="137"/>
      <c r="KUO31" s="137"/>
      <c r="KUP31" s="137"/>
      <c r="KUQ31" s="137"/>
      <c r="KUR31" s="137"/>
      <c r="KUS31" s="137"/>
      <c r="KUT31" s="137"/>
      <c r="KUU31" s="137"/>
      <c r="KUV31" s="137"/>
      <c r="KUW31" s="137"/>
      <c r="KUX31" s="137"/>
      <c r="KUY31" s="137"/>
      <c r="KUZ31" s="137"/>
      <c r="KVA31" s="137"/>
      <c r="KVB31" s="137"/>
      <c r="KVC31" s="137"/>
      <c r="KVD31" s="137"/>
      <c r="KVE31" s="137"/>
      <c r="KVF31" s="137"/>
      <c r="KVG31" s="137"/>
      <c r="KVH31" s="137"/>
      <c r="KVI31" s="137"/>
      <c r="KVJ31" s="137"/>
      <c r="KVK31" s="137"/>
      <c r="KVL31" s="137"/>
      <c r="KVM31" s="137"/>
      <c r="KVN31" s="137"/>
      <c r="KVO31" s="137"/>
      <c r="KVP31" s="137"/>
      <c r="KVQ31" s="137"/>
      <c r="KVR31" s="137"/>
      <c r="KVS31" s="137"/>
      <c r="KVT31" s="137"/>
      <c r="KVU31" s="137"/>
      <c r="KVV31" s="137"/>
      <c r="KVW31" s="137"/>
      <c r="KVX31" s="137"/>
      <c r="KVY31" s="137"/>
      <c r="KVZ31" s="137"/>
      <c r="KWA31" s="137"/>
      <c r="KWB31" s="137"/>
      <c r="KWC31" s="137"/>
      <c r="KWD31" s="137"/>
      <c r="KWE31" s="137"/>
      <c r="KWF31" s="137"/>
      <c r="KWG31" s="137"/>
      <c r="KWH31" s="137"/>
      <c r="KWI31" s="137"/>
      <c r="KWJ31" s="137"/>
      <c r="KWK31" s="137"/>
      <c r="KWL31" s="137"/>
      <c r="KWM31" s="137"/>
      <c r="KWN31" s="137"/>
      <c r="KWO31" s="137"/>
      <c r="KWP31" s="137"/>
      <c r="KWQ31" s="137"/>
      <c r="KWR31" s="137"/>
      <c r="KWS31" s="137"/>
      <c r="KWT31" s="137"/>
      <c r="KWU31" s="137"/>
      <c r="KWV31" s="137"/>
      <c r="KWW31" s="137"/>
      <c r="KWX31" s="137"/>
      <c r="KWY31" s="137"/>
      <c r="KWZ31" s="137"/>
      <c r="KXA31" s="137"/>
      <c r="KXB31" s="137"/>
      <c r="KXC31" s="137"/>
      <c r="KXD31" s="137"/>
      <c r="KXE31" s="137"/>
      <c r="KXF31" s="137"/>
      <c r="KXG31" s="137"/>
      <c r="KXH31" s="137"/>
      <c r="KXI31" s="137"/>
      <c r="KXJ31" s="137"/>
      <c r="KXK31" s="137"/>
      <c r="KXL31" s="137"/>
      <c r="KXM31" s="137"/>
      <c r="KXN31" s="137"/>
      <c r="KXO31" s="137"/>
      <c r="KXP31" s="137"/>
      <c r="KXQ31" s="137"/>
      <c r="KXR31" s="137"/>
      <c r="KXS31" s="137"/>
      <c r="KXT31" s="137"/>
      <c r="KXU31" s="137"/>
      <c r="KXV31" s="137"/>
      <c r="KXW31" s="137"/>
      <c r="KXX31" s="137"/>
      <c r="KXY31" s="137"/>
      <c r="KXZ31" s="137"/>
      <c r="KYA31" s="137"/>
      <c r="KYB31" s="137"/>
      <c r="KYC31" s="137"/>
      <c r="KYD31" s="137"/>
      <c r="KYE31" s="137"/>
      <c r="KYF31" s="137"/>
      <c r="KYG31" s="137"/>
      <c r="KYH31" s="137"/>
      <c r="KYI31" s="137"/>
      <c r="KYJ31" s="137"/>
      <c r="KYK31" s="137"/>
      <c r="KYL31" s="137"/>
      <c r="KYM31" s="137"/>
      <c r="KYN31" s="137"/>
      <c r="KYO31" s="137"/>
      <c r="KYP31" s="137"/>
      <c r="KYQ31" s="137"/>
      <c r="KYR31" s="137"/>
      <c r="KYS31" s="137"/>
      <c r="KYT31" s="137"/>
      <c r="KYU31" s="137"/>
      <c r="KYV31" s="137"/>
      <c r="KYW31" s="137"/>
      <c r="KYX31" s="137"/>
      <c r="KYY31" s="137"/>
      <c r="KYZ31" s="137"/>
      <c r="KZA31" s="137"/>
      <c r="KZB31" s="137"/>
      <c r="KZC31" s="137"/>
      <c r="KZD31" s="137"/>
      <c r="KZE31" s="137"/>
      <c r="KZF31" s="137"/>
      <c r="KZG31" s="137"/>
      <c r="KZH31" s="137"/>
      <c r="KZI31" s="137"/>
      <c r="KZJ31" s="137"/>
      <c r="KZK31" s="137"/>
      <c r="KZL31" s="137"/>
      <c r="KZM31" s="137"/>
      <c r="KZN31" s="137"/>
      <c r="KZO31" s="137"/>
      <c r="KZP31" s="137"/>
      <c r="KZQ31" s="137"/>
      <c r="KZR31" s="137"/>
      <c r="KZS31" s="137"/>
      <c r="KZT31" s="137"/>
      <c r="KZU31" s="137"/>
      <c r="KZV31" s="137"/>
      <c r="KZW31" s="137"/>
      <c r="KZX31" s="137"/>
      <c r="KZY31" s="137"/>
      <c r="KZZ31" s="137"/>
      <c r="LAA31" s="137"/>
      <c r="LAB31" s="137"/>
      <c r="LAC31" s="137"/>
      <c r="LAD31" s="137"/>
      <c r="LAE31" s="137"/>
      <c r="LAF31" s="137"/>
      <c r="LAG31" s="137"/>
      <c r="LAH31" s="137"/>
      <c r="LAI31" s="137"/>
      <c r="LAJ31" s="137"/>
      <c r="LAK31" s="137"/>
      <c r="LAL31" s="137"/>
      <c r="LAM31" s="137"/>
      <c r="LAN31" s="137"/>
      <c r="LAO31" s="137"/>
      <c r="LAP31" s="137"/>
      <c r="LAQ31" s="137"/>
      <c r="LAR31" s="137"/>
      <c r="LAS31" s="137"/>
      <c r="LAT31" s="137"/>
      <c r="LAU31" s="137"/>
      <c r="LAV31" s="137"/>
      <c r="LAW31" s="137"/>
      <c r="LAX31" s="137"/>
      <c r="LAY31" s="137"/>
      <c r="LAZ31" s="137"/>
      <c r="LBA31" s="137"/>
      <c r="LBB31" s="137"/>
      <c r="LBC31" s="137"/>
      <c r="LBD31" s="137"/>
      <c r="LBE31" s="137"/>
      <c r="LBF31" s="137"/>
      <c r="LBG31" s="137"/>
      <c r="LBH31" s="137"/>
      <c r="LBI31" s="137"/>
      <c r="LBJ31" s="137"/>
      <c r="LBK31" s="137"/>
      <c r="LBL31" s="137"/>
      <c r="LBM31" s="137"/>
      <c r="LBN31" s="137"/>
      <c r="LBO31" s="137"/>
      <c r="LBP31" s="137"/>
      <c r="LBQ31" s="137"/>
      <c r="LBR31" s="137"/>
      <c r="LBS31" s="137"/>
      <c r="LBT31" s="137"/>
      <c r="LBU31" s="137"/>
      <c r="LBV31" s="137"/>
      <c r="LBW31" s="137"/>
      <c r="LBX31" s="137"/>
      <c r="LBY31" s="137"/>
      <c r="LBZ31" s="137"/>
      <c r="LCA31" s="137"/>
      <c r="LCB31" s="137"/>
      <c r="LCC31" s="137"/>
      <c r="LCD31" s="137"/>
      <c r="LCE31" s="137"/>
      <c r="LCF31" s="137"/>
      <c r="LCG31" s="137"/>
      <c r="LCH31" s="137"/>
      <c r="LCI31" s="137"/>
      <c r="LCJ31" s="137"/>
      <c r="LCK31" s="137"/>
      <c r="LCL31" s="137"/>
      <c r="LCM31" s="137"/>
      <c r="LCN31" s="137"/>
      <c r="LCO31" s="137"/>
      <c r="LCP31" s="137"/>
      <c r="LCQ31" s="137"/>
      <c r="LCR31" s="137"/>
      <c r="LCS31" s="137"/>
      <c r="LCT31" s="137"/>
      <c r="LCU31" s="137"/>
      <c r="LCV31" s="137"/>
      <c r="LCW31" s="137"/>
      <c r="LCX31" s="137"/>
      <c r="LCY31" s="137"/>
      <c r="LCZ31" s="137"/>
      <c r="LDA31" s="137"/>
      <c r="LDB31" s="137"/>
      <c r="LDC31" s="137"/>
      <c r="LDD31" s="137"/>
      <c r="LDE31" s="137"/>
      <c r="LDF31" s="137"/>
      <c r="LDG31" s="137"/>
      <c r="LDH31" s="137"/>
      <c r="LDI31" s="137"/>
      <c r="LDJ31" s="137"/>
      <c r="LDK31" s="137"/>
      <c r="LDL31" s="137"/>
      <c r="LDM31" s="137"/>
      <c r="LDN31" s="137"/>
      <c r="LDO31" s="137"/>
      <c r="LDP31" s="137"/>
      <c r="LDQ31" s="137"/>
      <c r="LDR31" s="137"/>
      <c r="LDS31" s="137"/>
      <c r="LDT31" s="137"/>
      <c r="LDU31" s="137"/>
      <c r="LDV31" s="137"/>
      <c r="LDW31" s="137"/>
      <c r="LDX31" s="137"/>
      <c r="LDY31" s="137"/>
      <c r="LDZ31" s="137"/>
      <c r="LEA31" s="137"/>
      <c r="LEB31" s="137"/>
      <c r="LEC31" s="137"/>
      <c r="LED31" s="137"/>
      <c r="LEE31" s="137"/>
      <c r="LEF31" s="137"/>
      <c r="LEG31" s="137"/>
      <c r="LEH31" s="137"/>
      <c r="LEI31" s="137"/>
      <c r="LEJ31" s="137"/>
      <c r="LEK31" s="137"/>
      <c r="LEL31" s="137"/>
      <c r="LEM31" s="137"/>
      <c r="LEN31" s="137"/>
      <c r="LEO31" s="137"/>
      <c r="LEP31" s="137"/>
      <c r="LEQ31" s="137"/>
      <c r="LER31" s="137"/>
      <c r="LES31" s="137"/>
      <c r="LET31" s="137"/>
      <c r="LEU31" s="137"/>
      <c r="LEV31" s="137"/>
      <c r="LEW31" s="137"/>
      <c r="LEX31" s="137"/>
      <c r="LEY31" s="137"/>
      <c r="LEZ31" s="137"/>
      <c r="LFA31" s="137"/>
      <c r="LFB31" s="137"/>
      <c r="LFC31" s="137"/>
      <c r="LFD31" s="137"/>
      <c r="LFE31" s="137"/>
      <c r="LFF31" s="137"/>
      <c r="LFG31" s="137"/>
      <c r="LFH31" s="137"/>
      <c r="LFI31" s="137"/>
      <c r="LFJ31" s="137"/>
      <c r="LFK31" s="137"/>
      <c r="LFL31" s="137"/>
      <c r="LFM31" s="137"/>
      <c r="LFN31" s="137"/>
      <c r="LFO31" s="137"/>
      <c r="LFP31" s="137"/>
      <c r="LFQ31" s="137"/>
      <c r="LFR31" s="137"/>
      <c r="LFS31" s="137"/>
      <c r="LFT31" s="137"/>
      <c r="LFU31" s="137"/>
      <c r="LFV31" s="137"/>
      <c r="LFW31" s="137"/>
      <c r="LFX31" s="137"/>
      <c r="LFY31" s="137"/>
      <c r="LFZ31" s="137"/>
      <c r="LGA31" s="137"/>
      <c r="LGB31" s="137"/>
      <c r="LGC31" s="137"/>
      <c r="LGD31" s="137"/>
      <c r="LGE31" s="137"/>
      <c r="LGF31" s="137"/>
      <c r="LGG31" s="137"/>
      <c r="LGH31" s="137"/>
      <c r="LGI31" s="137"/>
      <c r="LGJ31" s="137"/>
      <c r="LGK31" s="137"/>
      <c r="LGL31" s="137"/>
      <c r="LGM31" s="137"/>
      <c r="LGN31" s="137"/>
      <c r="LGO31" s="137"/>
      <c r="LGP31" s="137"/>
      <c r="LGQ31" s="137"/>
      <c r="LGR31" s="137"/>
      <c r="LGS31" s="137"/>
      <c r="LGT31" s="137"/>
      <c r="LGU31" s="137"/>
      <c r="LGV31" s="137"/>
      <c r="LGW31" s="137"/>
      <c r="LGX31" s="137"/>
      <c r="LGY31" s="137"/>
      <c r="LGZ31" s="137"/>
      <c r="LHA31" s="137"/>
      <c r="LHB31" s="137"/>
      <c r="LHC31" s="137"/>
      <c r="LHD31" s="137"/>
      <c r="LHE31" s="137"/>
      <c r="LHF31" s="137"/>
      <c r="LHG31" s="137"/>
      <c r="LHH31" s="137"/>
      <c r="LHI31" s="137"/>
      <c r="LHJ31" s="137"/>
      <c r="LHK31" s="137"/>
      <c r="LHL31" s="137"/>
      <c r="LHM31" s="137"/>
      <c r="LHN31" s="137"/>
      <c r="LHO31" s="137"/>
      <c r="LHP31" s="137"/>
      <c r="LHQ31" s="137"/>
      <c r="LHR31" s="137"/>
      <c r="LHS31" s="137"/>
      <c r="LHT31" s="137"/>
      <c r="LHU31" s="137"/>
      <c r="LHV31" s="137"/>
      <c r="LHW31" s="137"/>
      <c r="LHX31" s="137"/>
      <c r="LHY31" s="137"/>
      <c r="LHZ31" s="137"/>
      <c r="LIA31" s="137"/>
      <c r="LIB31" s="137"/>
      <c r="LIC31" s="137"/>
      <c r="LID31" s="137"/>
      <c r="LIE31" s="137"/>
      <c r="LIF31" s="137"/>
      <c r="LIG31" s="137"/>
      <c r="LIH31" s="137"/>
      <c r="LII31" s="137"/>
      <c r="LIJ31" s="137"/>
      <c r="LIK31" s="137"/>
      <c r="LIL31" s="137"/>
      <c r="LIM31" s="137"/>
      <c r="LIN31" s="137"/>
      <c r="LIO31" s="137"/>
      <c r="LIP31" s="137"/>
      <c r="LIQ31" s="137"/>
      <c r="LIR31" s="137"/>
      <c r="LIS31" s="137"/>
      <c r="LIT31" s="137"/>
      <c r="LIU31" s="137"/>
      <c r="LIV31" s="137"/>
      <c r="LIW31" s="137"/>
      <c r="LIX31" s="137"/>
      <c r="LIY31" s="137"/>
      <c r="LIZ31" s="137"/>
      <c r="LJA31" s="137"/>
      <c r="LJB31" s="137"/>
      <c r="LJC31" s="137"/>
      <c r="LJD31" s="137"/>
      <c r="LJE31" s="137"/>
      <c r="LJF31" s="137"/>
      <c r="LJG31" s="137"/>
      <c r="LJH31" s="137"/>
      <c r="LJI31" s="137"/>
      <c r="LJJ31" s="137"/>
      <c r="LJK31" s="137"/>
      <c r="LJL31" s="137"/>
      <c r="LJM31" s="137"/>
      <c r="LJN31" s="137"/>
      <c r="LJO31" s="137"/>
      <c r="LJP31" s="137"/>
      <c r="LJQ31" s="137"/>
      <c r="LJR31" s="137"/>
      <c r="LJS31" s="137"/>
      <c r="LJT31" s="137"/>
      <c r="LJU31" s="137"/>
      <c r="LJV31" s="137"/>
      <c r="LJW31" s="137"/>
      <c r="LJX31" s="137"/>
      <c r="LJY31" s="137"/>
      <c r="LJZ31" s="137"/>
      <c r="LKA31" s="137"/>
      <c r="LKB31" s="137"/>
      <c r="LKC31" s="137"/>
      <c r="LKD31" s="137"/>
      <c r="LKE31" s="137"/>
      <c r="LKF31" s="137"/>
      <c r="LKG31" s="137"/>
      <c r="LKH31" s="137"/>
      <c r="LKI31" s="137"/>
      <c r="LKJ31" s="137"/>
      <c r="LKK31" s="137"/>
      <c r="LKL31" s="137"/>
      <c r="LKM31" s="137"/>
      <c r="LKN31" s="137"/>
      <c r="LKO31" s="137"/>
      <c r="LKP31" s="137"/>
      <c r="LKQ31" s="137"/>
      <c r="LKR31" s="137"/>
      <c r="LKS31" s="137"/>
      <c r="LKT31" s="137"/>
      <c r="LKU31" s="137"/>
      <c r="LKV31" s="137"/>
      <c r="LKW31" s="137"/>
      <c r="LKX31" s="137"/>
      <c r="LKY31" s="137"/>
      <c r="LKZ31" s="137"/>
      <c r="LLA31" s="137"/>
      <c r="LLB31" s="137"/>
      <c r="LLC31" s="137"/>
      <c r="LLD31" s="137"/>
      <c r="LLE31" s="137"/>
      <c r="LLF31" s="137"/>
      <c r="LLG31" s="137"/>
      <c r="LLH31" s="137"/>
      <c r="LLI31" s="137"/>
      <c r="LLJ31" s="137"/>
      <c r="LLK31" s="137"/>
      <c r="LLL31" s="137"/>
      <c r="LLM31" s="137"/>
      <c r="LLN31" s="137"/>
      <c r="LLO31" s="137"/>
      <c r="LLP31" s="137"/>
      <c r="LLQ31" s="137"/>
      <c r="LLR31" s="137"/>
      <c r="LLS31" s="137"/>
      <c r="LLT31" s="137"/>
      <c r="LLU31" s="137"/>
      <c r="LLV31" s="137"/>
      <c r="LLW31" s="137"/>
      <c r="LLX31" s="137"/>
      <c r="LLY31" s="137"/>
      <c r="LLZ31" s="137"/>
      <c r="LMA31" s="137"/>
      <c r="LMB31" s="137"/>
      <c r="LMC31" s="137"/>
      <c r="LMD31" s="137"/>
      <c r="LME31" s="137"/>
      <c r="LMF31" s="137"/>
      <c r="LMG31" s="137"/>
      <c r="LMH31" s="137"/>
      <c r="LMI31" s="137"/>
      <c r="LMJ31" s="137"/>
      <c r="LMK31" s="137"/>
      <c r="LML31" s="137"/>
      <c r="LMM31" s="137"/>
      <c r="LMN31" s="137"/>
      <c r="LMO31" s="137"/>
      <c r="LMP31" s="137"/>
      <c r="LMQ31" s="137"/>
      <c r="LMR31" s="137"/>
      <c r="LMS31" s="137"/>
      <c r="LMT31" s="137"/>
      <c r="LMU31" s="137"/>
      <c r="LMV31" s="137"/>
      <c r="LMW31" s="137"/>
      <c r="LMX31" s="137"/>
      <c r="LMY31" s="137"/>
      <c r="LMZ31" s="137"/>
      <c r="LNA31" s="137"/>
      <c r="LNB31" s="137"/>
      <c r="LNC31" s="137"/>
      <c r="LND31" s="137"/>
      <c r="LNE31" s="137"/>
      <c r="LNF31" s="137"/>
      <c r="LNG31" s="137"/>
      <c r="LNH31" s="137"/>
      <c r="LNI31" s="137"/>
      <c r="LNJ31" s="137"/>
      <c r="LNK31" s="137"/>
      <c r="LNL31" s="137"/>
      <c r="LNM31" s="137"/>
      <c r="LNN31" s="137"/>
      <c r="LNO31" s="137"/>
      <c r="LNP31" s="137"/>
      <c r="LNQ31" s="137"/>
      <c r="LNR31" s="137"/>
      <c r="LNS31" s="137"/>
      <c r="LNT31" s="137"/>
      <c r="LNU31" s="137"/>
      <c r="LNV31" s="137"/>
      <c r="LNW31" s="137"/>
      <c r="LNX31" s="137"/>
      <c r="LNY31" s="137"/>
      <c r="LNZ31" s="137"/>
      <c r="LOA31" s="137"/>
      <c r="LOB31" s="137"/>
      <c r="LOC31" s="137"/>
      <c r="LOD31" s="137"/>
      <c r="LOE31" s="137"/>
      <c r="LOF31" s="137"/>
      <c r="LOG31" s="137"/>
      <c r="LOH31" s="137"/>
      <c r="LOI31" s="137"/>
      <c r="LOJ31" s="137"/>
      <c r="LOK31" s="137"/>
      <c r="LOL31" s="137"/>
      <c r="LOM31" s="137"/>
      <c r="LON31" s="137"/>
      <c r="LOO31" s="137"/>
      <c r="LOP31" s="137"/>
      <c r="LOQ31" s="137"/>
      <c r="LOR31" s="137"/>
      <c r="LOS31" s="137"/>
      <c r="LOT31" s="137"/>
      <c r="LOU31" s="137"/>
      <c r="LOV31" s="137"/>
      <c r="LOW31" s="137"/>
      <c r="LOX31" s="137"/>
      <c r="LOY31" s="137"/>
      <c r="LOZ31" s="137"/>
      <c r="LPA31" s="137"/>
      <c r="LPB31" s="137"/>
      <c r="LPC31" s="137"/>
      <c r="LPD31" s="137"/>
      <c r="LPE31" s="137"/>
      <c r="LPF31" s="137"/>
      <c r="LPG31" s="137"/>
      <c r="LPH31" s="137"/>
      <c r="LPI31" s="137"/>
      <c r="LPJ31" s="137"/>
      <c r="LPK31" s="137"/>
      <c r="LPL31" s="137"/>
      <c r="LPM31" s="137"/>
      <c r="LPN31" s="137"/>
      <c r="LPO31" s="137"/>
      <c r="LPP31" s="137"/>
      <c r="LPQ31" s="137"/>
      <c r="LPR31" s="137"/>
      <c r="LPS31" s="137"/>
      <c r="LPT31" s="137"/>
      <c r="LPU31" s="137"/>
      <c r="LPV31" s="137"/>
      <c r="LPW31" s="137"/>
      <c r="LPX31" s="137"/>
      <c r="LPY31" s="137"/>
      <c r="LPZ31" s="137"/>
      <c r="LQA31" s="137"/>
      <c r="LQB31" s="137"/>
      <c r="LQC31" s="137"/>
      <c r="LQD31" s="137"/>
      <c r="LQE31" s="137"/>
      <c r="LQF31" s="137"/>
      <c r="LQG31" s="137"/>
      <c r="LQH31" s="137"/>
      <c r="LQI31" s="137"/>
      <c r="LQJ31" s="137"/>
      <c r="LQK31" s="137"/>
      <c r="LQL31" s="137"/>
      <c r="LQM31" s="137"/>
      <c r="LQN31" s="137"/>
      <c r="LQO31" s="137"/>
      <c r="LQP31" s="137"/>
      <c r="LQQ31" s="137"/>
      <c r="LQR31" s="137"/>
      <c r="LQS31" s="137"/>
      <c r="LQT31" s="137"/>
      <c r="LQU31" s="137"/>
      <c r="LQV31" s="137"/>
      <c r="LQW31" s="137"/>
      <c r="LQX31" s="137"/>
      <c r="LQY31" s="137"/>
      <c r="LQZ31" s="137"/>
      <c r="LRA31" s="137"/>
      <c r="LRB31" s="137"/>
      <c r="LRC31" s="137"/>
      <c r="LRD31" s="137"/>
      <c r="LRE31" s="137"/>
      <c r="LRF31" s="137"/>
      <c r="LRG31" s="137"/>
      <c r="LRH31" s="137"/>
      <c r="LRI31" s="137"/>
      <c r="LRJ31" s="137"/>
      <c r="LRK31" s="137"/>
      <c r="LRL31" s="137"/>
      <c r="LRM31" s="137"/>
      <c r="LRN31" s="137"/>
      <c r="LRO31" s="137"/>
      <c r="LRP31" s="137"/>
      <c r="LRQ31" s="137"/>
      <c r="LRR31" s="137"/>
      <c r="LRS31" s="137"/>
      <c r="LRT31" s="137"/>
      <c r="LRU31" s="137"/>
      <c r="LRV31" s="137"/>
      <c r="LRW31" s="137"/>
      <c r="LRX31" s="137"/>
      <c r="LRY31" s="137"/>
      <c r="LRZ31" s="137"/>
      <c r="LSA31" s="137"/>
      <c r="LSB31" s="137"/>
      <c r="LSC31" s="137"/>
      <c r="LSD31" s="137"/>
      <c r="LSE31" s="137"/>
      <c r="LSF31" s="137"/>
      <c r="LSG31" s="137"/>
      <c r="LSH31" s="137"/>
      <c r="LSI31" s="137"/>
      <c r="LSJ31" s="137"/>
      <c r="LSK31" s="137"/>
      <c r="LSL31" s="137"/>
      <c r="LSM31" s="137"/>
      <c r="LSN31" s="137"/>
      <c r="LSO31" s="137"/>
      <c r="LSP31" s="137"/>
      <c r="LSQ31" s="137"/>
      <c r="LSR31" s="137"/>
      <c r="LSS31" s="137"/>
      <c r="LST31" s="137"/>
      <c r="LSU31" s="137"/>
      <c r="LSV31" s="137"/>
      <c r="LSW31" s="137"/>
      <c r="LSX31" s="137"/>
      <c r="LSY31" s="137"/>
      <c r="LSZ31" s="137"/>
      <c r="LTA31" s="137"/>
      <c r="LTB31" s="137"/>
      <c r="LTC31" s="137"/>
      <c r="LTD31" s="137"/>
      <c r="LTE31" s="137"/>
      <c r="LTF31" s="137"/>
      <c r="LTG31" s="137"/>
      <c r="LTH31" s="137"/>
      <c r="LTI31" s="137"/>
      <c r="LTJ31" s="137"/>
      <c r="LTK31" s="137"/>
      <c r="LTL31" s="137"/>
      <c r="LTM31" s="137"/>
      <c r="LTN31" s="137"/>
      <c r="LTO31" s="137"/>
      <c r="LTP31" s="137"/>
      <c r="LTQ31" s="137"/>
      <c r="LTR31" s="137"/>
      <c r="LTS31" s="137"/>
      <c r="LTT31" s="137"/>
      <c r="LTU31" s="137"/>
      <c r="LTV31" s="137"/>
      <c r="LTW31" s="137"/>
      <c r="LTX31" s="137"/>
      <c r="LTY31" s="137"/>
      <c r="LTZ31" s="137"/>
      <c r="LUA31" s="137"/>
      <c r="LUB31" s="137"/>
      <c r="LUC31" s="137"/>
      <c r="LUD31" s="137"/>
      <c r="LUE31" s="137"/>
      <c r="LUF31" s="137"/>
      <c r="LUG31" s="137"/>
      <c r="LUH31" s="137"/>
      <c r="LUI31" s="137"/>
      <c r="LUJ31" s="137"/>
      <c r="LUK31" s="137"/>
      <c r="LUL31" s="137"/>
      <c r="LUM31" s="137"/>
      <c r="LUN31" s="137"/>
      <c r="LUO31" s="137"/>
      <c r="LUP31" s="137"/>
      <c r="LUQ31" s="137"/>
      <c r="LUR31" s="137"/>
      <c r="LUS31" s="137"/>
      <c r="LUT31" s="137"/>
      <c r="LUU31" s="137"/>
      <c r="LUV31" s="137"/>
      <c r="LUW31" s="137"/>
      <c r="LUX31" s="137"/>
      <c r="LUY31" s="137"/>
      <c r="LUZ31" s="137"/>
      <c r="LVA31" s="137"/>
      <c r="LVB31" s="137"/>
      <c r="LVC31" s="137"/>
      <c r="LVD31" s="137"/>
      <c r="LVE31" s="137"/>
      <c r="LVF31" s="137"/>
      <c r="LVG31" s="137"/>
      <c r="LVH31" s="137"/>
      <c r="LVI31" s="137"/>
      <c r="LVJ31" s="137"/>
      <c r="LVK31" s="137"/>
      <c r="LVL31" s="137"/>
      <c r="LVM31" s="137"/>
      <c r="LVN31" s="137"/>
      <c r="LVO31" s="137"/>
      <c r="LVP31" s="137"/>
      <c r="LVQ31" s="137"/>
      <c r="LVR31" s="137"/>
      <c r="LVS31" s="137"/>
      <c r="LVT31" s="137"/>
      <c r="LVU31" s="137"/>
      <c r="LVV31" s="137"/>
      <c r="LVW31" s="137"/>
      <c r="LVX31" s="137"/>
      <c r="LVY31" s="137"/>
      <c r="LVZ31" s="137"/>
      <c r="LWA31" s="137"/>
      <c r="LWB31" s="137"/>
      <c r="LWC31" s="137"/>
      <c r="LWD31" s="137"/>
      <c r="LWE31" s="137"/>
      <c r="LWF31" s="137"/>
      <c r="LWG31" s="137"/>
      <c r="LWH31" s="137"/>
      <c r="LWI31" s="137"/>
      <c r="LWJ31" s="137"/>
      <c r="LWK31" s="137"/>
      <c r="LWL31" s="137"/>
      <c r="LWM31" s="137"/>
      <c r="LWN31" s="137"/>
      <c r="LWO31" s="137"/>
      <c r="LWP31" s="137"/>
      <c r="LWQ31" s="137"/>
      <c r="LWR31" s="137"/>
      <c r="LWS31" s="137"/>
      <c r="LWT31" s="137"/>
      <c r="LWU31" s="137"/>
      <c r="LWV31" s="137"/>
      <c r="LWW31" s="137"/>
      <c r="LWX31" s="137"/>
      <c r="LWY31" s="137"/>
      <c r="LWZ31" s="137"/>
      <c r="LXA31" s="137"/>
      <c r="LXB31" s="137"/>
      <c r="LXC31" s="137"/>
      <c r="LXD31" s="137"/>
      <c r="LXE31" s="137"/>
      <c r="LXF31" s="137"/>
      <c r="LXG31" s="137"/>
      <c r="LXH31" s="137"/>
      <c r="LXI31" s="137"/>
      <c r="LXJ31" s="137"/>
      <c r="LXK31" s="137"/>
      <c r="LXL31" s="137"/>
      <c r="LXM31" s="137"/>
      <c r="LXN31" s="137"/>
      <c r="LXO31" s="137"/>
      <c r="LXP31" s="137"/>
      <c r="LXQ31" s="137"/>
      <c r="LXR31" s="137"/>
      <c r="LXS31" s="137"/>
      <c r="LXT31" s="137"/>
      <c r="LXU31" s="137"/>
      <c r="LXV31" s="137"/>
      <c r="LXW31" s="137"/>
      <c r="LXX31" s="137"/>
      <c r="LXY31" s="137"/>
      <c r="LXZ31" s="137"/>
      <c r="LYA31" s="137"/>
      <c r="LYB31" s="137"/>
      <c r="LYC31" s="137"/>
      <c r="LYD31" s="137"/>
      <c r="LYE31" s="137"/>
      <c r="LYF31" s="137"/>
      <c r="LYG31" s="137"/>
      <c r="LYH31" s="137"/>
      <c r="LYI31" s="137"/>
      <c r="LYJ31" s="137"/>
      <c r="LYK31" s="137"/>
      <c r="LYL31" s="137"/>
      <c r="LYM31" s="137"/>
      <c r="LYN31" s="137"/>
      <c r="LYO31" s="137"/>
      <c r="LYP31" s="137"/>
      <c r="LYQ31" s="137"/>
      <c r="LYR31" s="137"/>
      <c r="LYS31" s="137"/>
      <c r="LYT31" s="137"/>
      <c r="LYU31" s="137"/>
      <c r="LYV31" s="137"/>
      <c r="LYW31" s="137"/>
      <c r="LYX31" s="137"/>
      <c r="LYY31" s="137"/>
      <c r="LYZ31" s="137"/>
      <c r="LZA31" s="137"/>
      <c r="LZB31" s="137"/>
      <c r="LZC31" s="137"/>
      <c r="LZD31" s="137"/>
      <c r="LZE31" s="137"/>
      <c r="LZF31" s="137"/>
      <c r="LZG31" s="137"/>
      <c r="LZH31" s="137"/>
      <c r="LZI31" s="137"/>
      <c r="LZJ31" s="137"/>
      <c r="LZK31" s="137"/>
      <c r="LZL31" s="137"/>
      <c r="LZM31" s="137"/>
      <c r="LZN31" s="137"/>
      <c r="LZO31" s="137"/>
      <c r="LZP31" s="137"/>
      <c r="LZQ31" s="137"/>
      <c r="LZR31" s="137"/>
      <c r="LZS31" s="137"/>
      <c r="LZT31" s="137"/>
      <c r="LZU31" s="137"/>
      <c r="LZV31" s="137"/>
      <c r="LZW31" s="137"/>
      <c r="LZX31" s="137"/>
      <c r="LZY31" s="137"/>
      <c r="LZZ31" s="137"/>
      <c r="MAA31" s="137"/>
      <c r="MAB31" s="137"/>
      <c r="MAC31" s="137"/>
      <c r="MAD31" s="137"/>
      <c r="MAE31" s="137"/>
      <c r="MAF31" s="137"/>
      <c r="MAG31" s="137"/>
      <c r="MAH31" s="137"/>
      <c r="MAI31" s="137"/>
      <c r="MAJ31" s="137"/>
      <c r="MAK31" s="137"/>
      <c r="MAL31" s="137"/>
      <c r="MAM31" s="137"/>
      <c r="MAN31" s="137"/>
      <c r="MAO31" s="137"/>
      <c r="MAP31" s="137"/>
      <c r="MAQ31" s="137"/>
      <c r="MAR31" s="137"/>
      <c r="MAS31" s="137"/>
      <c r="MAT31" s="137"/>
      <c r="MAU31" s="137"/>
      <c r="MAV31" s="137"/>
      <c r="MAW31" s="137"/>
      <c r="MAX31" s="137"/>
      <c r="MAY31" s="137"/>
      <c r="MAZ31" s="137"/>
      <c r="MBA31" s="137"/>
      <c r="MBB31" s="137"/>
      <c r="MBC31" s="137"/>
      <c r="MBD31" s="137"/>
      <c r="MBE31" s="137"/>
      <c r="MBF31" s="137"/>
      <c r="MBG31" s="137"/>
      <c r="MBH31" s="137"/>
      <c r="MBI31" s="137"/>
      <c r="MBJ31" s="137"/>
      <c r="MBK31" s="137"/>
      <c r="MBL31" s="137"/>
      <c r="MBM31" s="137"/>
      <c r="MBN31" s="137"/>
      <c r="MBO31" s="137"/>
      <c r="MBP31" s="137"/>
      <c r="MBQ31" s="137"/>
      <c r="MBR31" s="137"/>
      <c r="MBS31" s="137"/>
      <c r="MBT31" s="137"/>
      <c r="MBU31" s="137"/>
      <c r="MBV31" s="137"/>
      <c r="MBW31" s="137"/>
      <c r="MBX31" s="137"/>
      <c r="MBY31" s="137"/>
      <c r="MBZ31" s="137"/>
      <c r="MCA31" s="137"/>
      <c r="MCB31" s="137"/>
      <c r="MCC31" s="137"/>
      <c r="MCD31" s="137"/>
      <c r="MCE31" s="137"/>
      <c r="MCF31" s="137"/>
      <c r="MCG31" s="137"/>
      <c r="MCH31" s="137"/>
      <c r="MCI31" s="137"/>
      <c r="MCJ31" s="137"/>
      <c r="MCK31" s="137"/>
      <c r="MCL31" s="137"/>
      <c r="MCM31" s="137"/>
      <c r="MCN31" s="137"/>
      <c r="MCO31" s="137"/>
      <c r="MCP31" s="137"/>
      <c r="MCQ31" s="137"/>
      <c r="MCR31" s="137"/>
      <c r="MCS31" s="137"/>
      <c r="MCT31" s="137"/>
      <c r="MCU31" s="137"/>
      <c r="MCV31" s="137"/>
      <c r="MCW31" s="137"/>
      <c r="MCX31" s="137"/>
      <c r="MCY31" s="137"/>
      <c r="MCZ31" s="137"/>
      <c r="MDA31" s="137"/>
      <c r="MDB31" s="137"/>
      <c r="MDC31" s="137"/>
      <c r="MDD31" s="137"/>
      <c r="MDE31" s="137"/>
      <c r="MDF31" s="137"/>
      <c r="MDG31" s="137"/>
      <c r="MDH31" s="137"/>
      <c r="MDI31" s="137"/>
      <c r="MDJ31" s="137"/>
      <c r="MDK31" s="137"/>
      <c r="MDL31" s="137"/>
      <c r="MDM31" s="137"/>
      <c r="MDN31" s="137"/>
      <c r="MDO31" s="137"/>
      <c r="MDP31" s="137"/>
      <c r="MDQ31" s="137"/>
      <c r="MDR31" s="137"/>
      <c r="MDS31" s="137"/>
      <c r="MDT31" s="137"/>
      <c r="MDU31" s="137"/>
      <c r="MDV31" s="137"/>
      <c r="MDW31" s="137"/>
      <c r="MDX31" s="137"/>
      <c r="MDY31" s="137"/>
      <c r="MDZ31" s="137"/>
      <c r="MEA31" s="137"/>
      <c r="MEB31" s="137"/>
      <c r="MEC31" s="137"/>
      <c r="MED31" s="137"/>
      <c r="MEE31" s="137"/>
      <c r="MEF31" s="137"/>
      <c r="MEG31" s="137"/>
      <c r="MEH31" s="137"/>
      <c r="MEI31" s="137"/>
      <c r="MEJ31" s="137"/>
      <c r="MEK31" s="137"/>
      <c r="MEL31" s="137"/>
      <c r="MEM31" s="137"/>
      <c r="MEN31" s="137"/>
      <c r="MEO31" s="137"/>
      <c r="MEP31" s="137"/>
      <c r="MEQ31" s="137"/>
      <c r="MER31" s="137"/>
      <c r="MES31" s="137"/>
      <c r="MET31" s="137"/>
      <c r="MEU31" s="137"/>
      <c r="MEV31" s="137"/>
      <c r="MEW31" s="137"/>
      <c r="MEX31" s="137"/>
      <c r="MEY31" s="137"/>
      <c r="MEZ31" s="137"/>
      <c r="MFA31" s="137"/>
      <c r="MFB31" s="137"/>
      <c r="MFC31" s="137"/>
      <c r="MFD31" s="137"/>
      <c r="MFE31" s="137"/>
      <c r="MFF31" s="137"/>
      <c r="MFG31" s="137"/>
      <c r="MFH31" s="137"/>
      <c r="MFI31" s="137"/>
      <c r="MFJ31" s="137"/>
      <c r="MFK31" s="137"/>
      <c r="MFL31" s="137"/>
      <c r="MFM31" s="137"/>
      <c r="MFN31" s="137"/>
      <c r="MFO31" s="137"/>
      <c r="MFP31" s="137"/>
      <c r="MFQ31" s="137"/>
      <c r="MFR31" s="137"/>
      <c r="MFS31" s="137"/>
      <c r="MFT31" s="137"/>
      <c r="MFU31" s="137"/>
      <c r="MFV31" s="137"/>
      <c r="MFW31" s="137"/>
      <c r="MFX31" s="137"/>
      <c r="MFY31" s="137"/>
      <c r="MFZ31" s="137"/>
      <c r="MGA31" s="137"/>
      <c r="MGB31" s="137"/>
      <c r="MGC31" s="137"/>
      <c r="MGD31" s="137"/>
      <c r="MGE31" s="137"/>
      <c r="MGF31" s="137"/>
      <c r="MGG31" s="137"/>
      <c r="MGH31" s="137"/>
      <c r="MGI31" s="137"/>
      <c r="MGJ31" s="137"/>
      <c r="MGK31" s="137"/>
      <c r="MGL31" s="137"/>
      <c r="MGM31" s="137"/>
      <c r="MGN31" s="137"/>
      <c r="MGO31" s="137"/>
      <c r="MGP31" s="137"/>
      <c r="MGQ31" s="137"/>
      <c r="MGR31" s="137"/>
      <c r="MGS31" s="137"/>
      <c r="MGT31" s="137"/>
      <c r="MGU31" s="137"/>
      <c r="MGV31" s="137"/>
      <c r="MGW31" s="137"/>
      <c r="MGX31" s="137"/>
      <c r="MGY31" s="137"/>
      <c r="MGZ31" s="137"/>
      <c r="MHA31" s="137"/>
      <c r="MHB31" s="137"/>
      <c r="MHC31" s="137"/>
      <c r="MHD31" s="137"/>
      <c r="MHE31" s="137"/>
      <c r="MHF31" s="137"/>
      <c r="MHG31" s="137"/>
      <c r="MHH31" s="137"/>
      <c r="MHI31" s="137"/>
      <c r="MHJ31" s="137"/>
      <c r="MHK31" s="137"/>
      <c r="MHL31" s="137"/>
      <c r="MHM31" s="137"/>
      <c r="MHN31" s="137"/>
      <c r="MHO31" s="137"/>
      <c r="MHP31" s="137"/>
      <c r="MHQ31" s="137"/>
      <c r="MHR31" s="137"/>
      <c r="MHS31" s="137"/>
      <c r="MHT31" s="137"/>
      <c r="MHU31" s="137"/>
      <c r="MHV31" s="137"/>
      <c r="MHW31" s="137"/>
      <c r="MHX31" s="137"/>
      <c r="MHY31" s="137"/>
      <c r="MHZ31" s="137"/>
      <c r="MIA31" s="137"/>
      <c r="MIB31" s="137"/>
      <c r="MIC31" s="137"/>
      <c r="MID31" s="137"/>
      <c r="MIE31" s="137"/>
      <c r="MIF31" s="137"/>
      <c r="MIG31" s="137"/>
      <c r="MIH31" s="137"/>
      <c r="MII31" s="137"/>
      <c r="MIJ31" s="137"/>
      <c r="MIK31" s="137"/>
      <c r="MIL31" s="137"/>
      <c r="MIM31" s="137"/>
      <c r="MIN31" s="137"/>
      <c r="MIO31" s="137"/>
      <c r="MIP31" s="137"/>
      <c r="MIQ31" s="137"/>
      <c r="MIR31" s="137"/>
      <c r="MIS31" s="137"/>
      <c r="MIT31" s="137"/>
      <c r="MIU31" s="137"/>
      <c r="MIV31" s="137"/>
      <c r="MIW31" s="137"/>
      <c r="MIX31" s="137"/>
      <c r="MIY31" s="137"/>
      <c r="MIZ31" s="137"/>
      <c r="MJA31" s="137"/>
      <c r="MJB31" s="137"/>
      <c r="MJC31" s="137"/>
      <c r="MJD31" s="137"/>
      <c r="MJE31" s="137"/>
      <c r="MJF31" s="137"/>
      <c r="MJG31" s="137"/>
      <c r="MJH31" s="137"/>
      <c r="MJI31" s="137"/>
      <c r="MJJ31" s="137"/>
      <c r="MJK31" s="137"/>
      <c r="MJL31" s="137"/>
      <c r="MJM31" s="137"/>
      <c r="MJN31" s="137"/>
      <c r="MJO31" s="137"/>
      <c r="MJP31" s="137"/>
      <c r="MJQ31" s="137"/>
      <c r="MJR31" s="137"/>
      <c r="MJS31" s="137"/>
      <c r="MJT31" s="137"/>
      <c r="MJU31" s="137"/>
      <c r="MJV31" s="137"/>
      <c r="MJW31" s="137"/>
      <c r="MJX31" s="137"/>
      <c r="MJY31" s="137"/>
      <c r="MJZ31" s="137"/>
      <c r="MKA31" s="137"/>
      <c r="MKB31" s="137"/>
      <c r="MKC31" s="137"/>
      <c r="MKD31" s="137"/>
      <c r="MKE31" s="137"/>
      <c r="MKF31" s="137"/>
      <c r="MKG31" s="137"/>
      <c r="MKH31" s="137"/>
      <c r="MKI31" s="137"/>
      <c r="MKJ31" s="137"/>
      <c r="MKK31" s="137"/>
      <c r="MKL31" s="137"/>
      <c r="MKM31" s="137"/>
      <c r="MKN31" s="137"/>
      <c r="MKO31" s="137"/>
      <c r="MKP31" s="137"/>
      <c r="MKQ31" s="137"/>
      <c r="MKR31" s="137"/>
      <c r="MKS31" s="137"/>
      <c r="MKT31" s="137"/>
      <c r="MKU31" s="137"/>
      <c r="MKV31" s="137"/>
      <c r="MKW31" s="137"/>
      <c r="MKX31" s="137"/>
      <c r="MKY31" s="137"/>
      <c r="MKZ31" s="137"/>
      <c r="MLA31" s="137"/>
      <c r="MLB31" s="137"/>
      <c r="MLC31" s="137"/>
      <c r="MLD31" s="137"/>
      <c r="MLE31" s="137"/>
      <c r="MLF31" s="137"/>
      <c r="MLG31" s="137"/>
      <c r="MLH31" s="137"/>
      <c r="MLI31" s="137"/>
      <c r="MLJ31" s="137"/>
      <c r="MLK31" s="137"/>
      <c r="MLL31" s="137"/>
      <c r="MLM31" s="137"/>
      <c r="MLN31" s="137"/>
      <c r="MLO31" s="137"/>
      <c r="MLP31" s="137"/>
      <c r="MLQ31" s="137"/>
      <c r="MLR31" s="137"/>
      <c r="MLS31" s="137"/>
      <c r="MLT31" s="137"/>
      <c r="MLU31" s="137"/>
      <c r="MLV31" s="137"/>
      <c r="MLW31" s="137"/>
      <c r="MLX31" s="137"/>
      <c r="MLY31" s="137"/>
      <c r="MLZ31" s="137"/>
      <c r="MMA31" s="137"/>
      <c r="MMB31" s="137"/>
      <c r="MMC31" s="137"/>
      <c r="MMD31" s="137"/>
      <c r="MME31" s="137"/>
      <c r="MMF31" s="137"/>
      <c r="MMG31" s="137"/>
      <c r="MMH31" s="137"/>
      <c r="MMI31" s="137"/>
      <c r="MMJ31" s="137"/>
      <c r="MMK31" s="137"/>
      <c r="MML31" s="137"/>
      <c r="MMM31" s="137"/>
      <c r="MMN31" s="137"/>
      <c r="MMO31" s="137"/>
      <c r="MMP31" s="137"/>
      <c r="MMQ31" s="137"/>
      <c r="MMR31" s="137"/>
      <c r="MMS31" s="137"/>
      <c r="MMT31" s="137"/>
      <c r="MMU31" s="137"/>
      <c r="MMV31" s="137"/>
      <c r="MMW31" s="137"/>
      <c r="MMX31" s="137"/>
      <c r="MMY31" s="137"/>
      <c r="MMZ31" s="137"/>
      <c r="MNA31" s="137"/>
      <c r="MNB31" s="137"/>
      <c r="MNC31" s="137"/>
      <c r="MND31" s="137"/>
      <c r="MNE31" s="137"/>
      <c r="MNF31" s="137"/>
      <c r="MNG31" s="137"/>
      <c r="MNH31" s="137"/>
      <c r="MNI31" s="137"/>
      <c r="MNJ31" s="137"/>
      <c r="MNK31" s="137"/>
      <c r="MNL31" s="137"/>
      <c r="MNM31" s="137"/>
      <c r="MNN31" s="137"/>
      <c r="MNO31" s="137"/>
      <c r="MNP31" s="137"/>
      <c r="MNQ31" s="137"/>
      <c r="MNR31" s="137"/>
      <c r="MNS31" s="137"/>
      <c r="MNT31" s="137"/>
      <c r="MNU31" s="137"/>
      <c r="MNV31" s="137"/>
      <c r="MNW31" s="137"/>
      <c r="MNX31" s="137"/>
      <c r="MNY31" s="137"/>
      <c r="MNZ31" s="137"/>
      <c r="MOA31" s="137"/>
      <c r="MOB31" s="137"/>
      <c r="MOC31" s="137"/>
      <c r="MOD31" s="137"/>
      <c r="MOE31" s="137"/>
      <c r="MOF31" s="137"/>
      <c r="MOG31" s="137"/>
      <c r="MOH31" s="137"/>
      <c r="MOI31" s="137"/>
      <c r="MOJ31" s="137"/>
      <c r="MOK31" s="137"/>
      <c r="MOL31" s="137"/>
      <c r="MOM31" s="137"/>
      <c r="MON31" s="137"/>
      <c r="MOO31" s="137"/>
      <c r="MOP31" s="137"/>
      <c r="MOQ31" s="137"/>
      <c r="MOR31" s="137"/>
      <c r="MOS31" s="137"/>
      <c r="MOT31" s="137"/>
      <c r="MOU31" s="137"/>
      <c r="MOV31" s="137"/>
      <c r="MOW31" s="137"/>
      <c r="MOX31" s="137"/>
      <c r="MOY31" s="137"/>
      <c r="MOZ31" s="137"/>
      <c r="MPA31" s="137"/>
      <c r="MPB31" s="137"/>
      <c r="MPC31" s="137"/>
      <c r="MPD31" s="137"/>
      <c r="MPE31" s="137"/>
      <c r="MPF31" s="137"/>
      <c r="MPG31" s="137"/>
      <c r="MPH31" s="137"/>
      <c r="MPI31" s="137"/>
      <c r="MPJ31" s="137"/>
      <c r="MPK31" s="137"/>
      <c r="MPL31" s="137"/>
      <c r="MPM31" s="137"/>
      <c r="MPN31" s="137"/>
      <c r="MPO31" s="137"/>
      <c r="MPP31" s="137"/>
      <c r="MPQ31" s="137"/>
      <c r="MPR31" s="137"/>
      <c r="MPS31" s="137"/>
      <c r="MPT31" s="137"/>
      <c r="MPU31" s="137"/>
      <c r="MPV31" s="137"/>
      <c r="MPW31" s="137"/>
      <c r="MPX31" s="137"/>
      <c r="MPY31" s="137"/>
      <c r="MPZ31" s="137"/>
      <c r="MQA31" s="137"/>
      <c r="MQB31" s="137"/>
      <c r="MQC31" s="137"/>
      <c r="MQD31" s="137"/>
      <c r="MQE31" s="137"/>
      <c r="MQF31" s="137"/>
      <c r="MQG31" s="137"/>
      <c r="MQH31" s="137"/>
      <c r="MQI31" s="137"/>
      <c r="MQJ31" s="137"/>
      <c r="MQK31" s="137"/>
      <c r="MQL31" s="137"/>
      <c r="MQM31" s="137"/>
      <c r="MQN31" s="137"/>
      <c r="MQO31" s="137"/>
      <c r="MQP31" s="137"/>
      <c r="MQQ31" s="137"/>
      <c r="MQR31" s="137"/>
      <c r="MQS31" s="137"/>
      <c r="MQT31" s="137"/>
      <c r="MQU31" s="137"/>
      <c r="MQV31" s="137"/>
      <c r="MQW31" s="137"/>
      <c r="MQX31" s="137"/>
      <c r="MQY31" s="137"/>
      <c r="MQZ31" s="137"/>
      <c r="MRA31" s="137"/>
      <c r="MRB31" s="137"/>
      <c r="MRC31" s="137"/>
      <c r="MRD31" s="137"/>
      <c r="MRE31" s="137"/>
      <c r="MRF31" s="137"/>
      <c r="MRG31" s="137"/>
      <c r="MRH31" s="137"/>
      <c r="MRI31" s="137"/>
      <c r="MRJ31" s="137"/>
      <c r="MRK31" s="137"/>
      <c r="MRL31" s="137"/>
      <c r="MRM31" s="137"/>
      <c r="MRN31" s="137"/>
      <c r="MRO31" s="137"/>
      <c r="MRP31" s="137"/>
      <c r="MRQ31" s="137"/>
      <c r="MRR31" s="137"/>
      <c r="MRS31" s="137"/>
      <c r="MRT31" s="137"/>
      <c r="MRU31" s="137"/>
      <c r="MRV31" s="137"/>
      <c r="MRW31" s="137"/>
      <c r="MRX31" s="137"/>
      <c r="MRY31" s="137"/>
      <c r="MRZ31" s="137"/>
      <c r="MSA31" s="137"/>
      <c r="MSB31" s="137"/>
      <c r="MSC31" s="137"/>
      <c r="MSD31" s="137"/>
      <c r="MSE31" s="137"/>
      <c r="MSF31" s="137"/>
      <c r="MSG31" s="137"/>
      <c r="MSH31" s="137"/>
      <c r="MSI31" s="137"/>
      <c r="MSJ31" s="137"/>
      <c r="MSK31" s="137"/>
      <c r="MSL31" s="137"/>
      <c r="MSM31" s="137"/>
      <c r="MSN31" s="137"/>
      <c r="MSO31" s="137"/>
      <c r="MSP31" s="137"/>
      <c r="MSQ31" s="137"/>
      <c r="MSR31" s="137"/>
      <c r="MSS31" s="137"/>
      <c r="MST31" s="137"/>
      <c r="MSU31" s="137"/>
      <c r="MSV31" s="137"/>
      <c r="MSW31" s="137"/>
      <c r="MSX31" s="137"/>
      <c r="MSY31" s="137"/>
      <c r="MSZ31" s="137"/>
      <c r="MTA31" s="137"/>
      <c r="MTB31" s="137"/>
      <c r="MTC31" s="137"/>
      <c r="MTD31" s="137"/>
      <c r="MTE31" s="137"/>
      <c r="MTF31" s="137"/>
      <c r="MTG31" s="137"/>
      <c r="MTH31" s="137"/>
      <c r="MTI31" s="137"/>
      <c r="MTJ31" s="137"/>
      <c r="MTK31" s="137"/>
      <c r="MTL31" s="137"/>
      <c r="MTM31" s="137"/>
      <c r="MTN31" s="137"/>
      <c r="MTO31" s="137"/>
      <c r="MTP31" s="137"/>
      <c r="MTQ31" s="137"/>
      <c r="MTR31" s="137"/>
      <c r="MTS31" s="137"/>
      <c r="MTT31" s="137"/>
      <c r="MTU31" s="137"/>
      <c r="MTV31" s="137"/>
      <c r="MTW31" s="137"/>
      <c r="MTX31" s="137"/>
      <c r="MTY31" s="137"/>
      <c r="MTZ31" s="137"/>
      <c r="MUA31" s="137"/>
      <c r="MUB31" s="137"/>
      <c r="MUC31" s="137"/>
      <c r="MUD31" s="137"/>
      <c r="MUE31" s="137"/>
      <c r="MUF31" s="137"/>
      <c r="MUG31" s="137"/>
      <c r="MUH31" s="137"/>
      <c r="MUI31" s="137"/>
      <c r="MUJ31" s="137"/>
      <c r="MUK31" s="137"/>
      <c r="MUL31" s="137"/>
      <c r="MUM31" s="137"/>
      <c r="MUN31" s="137"/>
      <c r="MUO31" s="137"/>
      <c r="MUP31" s="137"/>
      <c r="MUQ31" s="137"/>
      <c r="MUR31" s="137"/>
      <c r="MUS31" s="137"/>
      <c r="MUT31" s="137"/>
      <c r="MUU31" s="137"/>
      <c r="MUV31" s="137"/>
      <c r="MUW31" s="137"/>
      <c r="MUX31" s="137"/>
      <c r="MUY31" s="137"/>
      <c r="MUZ31" s="137"/>
      <c r="MVA31" s="137"/>
      <c r="MVB31" s="137"/>
      <c r="MVC31" s="137"/>
      <c r="MVD31" s="137"/>
      <c r="MVE31" s="137"/>
      <c r="MVF31" s="137"/>
      <c r="MVG31" s="137"/>
      <c r="MVH31" s="137"/>
      <c r="MVI31" s="137"/>
      <c r="MVJ31" s="137"/>
      <c r="MVK31" s="137"/>
      <c r="MVL31" s="137"/>
      <c r="MVM31" s="137"/>
      <c r="MVN31" s="137"/>
      <c r="MVO31" s="137"/>
      <c r="MVP31" s="137"/>
      <c r="MVQ31" s="137"/>
      <c r="MVR31" s="137"/>
      <c r="MVS31" s="137"/>
      <c r="MVT31" s="137"/>
      <c r="MVU31" s="137"/>
      <c r="MVV31" s="137"/>
      <c r="MVW31" s="137"/>
      <c r="MVX31" s="137"/>
      <c r="MVY31" s="137"/>
      <c r="MVZ31" s="137"/>
      <c r="MWA31" s="137"/>
      <c r="MWB31" s="137"/>
      <c r="MWC31" s="137"/>
      <c r="MWD31" s="137"/>
      <c r="MWE31" s="137"/>
      <c r="MWF31" s="137"/>
      <c r="MWG31" s="137"/>
      <c r="MWH31" s="137"/>
      <c r="MWI31" s="137"/>
      <c r="MWJ31" s="137"/>
      <c r="MWK31" s="137"/>
      <c r="MWL31" s="137"/>
      <c r="MWM31" s="137"/>
      <c r="MWN31" s="137"/>
      <c r="MWO31" s="137"/>
      <c r="MWP31" s="137"/>
      <c r="MWQ31" s="137"/>
      <c r="MWR31" s="137"/>
      <c r="MWS31" s="137"/>
      <c r="MWT31" s="137"/>
      <c r="MWU31" s="137"/>
      <c r="MWV31" s="137"/>
      <c r="MWW31" s="137"/>
      <c r="MWX31" s="137"/>
      <c r="MWY31" s="137"/>
      <c r="MWZ31" s="137"/>
      <c r="MXA31" s="137"/>
      <c r="MXB31" s="137"/>
      <c r="MXC31" s="137"/>
      <c r="MXD31" s="137"/>
      <c r="MXE31" s="137"/>
      <c r="MXF31" s="137"/>
      <c r="MXG31" s="137"/>
      <c r="MXH31" s="137"/>
      <c r="MXI31" s="137"/>
      <c r="MXJ31" s="137"/>
      <c r="MXK31" s="137"/>
      <c r="MXL31" s="137"/>
      <c r="MXM31" s="137"/>
      <c r="MXN31" s="137"/>
      <c r="MXO31" s="137"/>
      <c r="MXP31" s="137"/>
      <c r="MXQ31" s="137"/>
      <c r="MXR31" s="137"/>
      <c r="MXS31" s="137"/>
      <c r="MXT31" s="137"/>
      <c r="MXU31" s="137"/>
      <c r="MXV31" s="137"/>
      <c r="MXW31" s="137"/>
      <c r="MXX31" s="137"/>
      <c r="MXY31" s="137"/>
      <c r="MXZ31" s="137"/>
      <c r="MYA31" s="137"/>
      <c r="MYB31" s="137"/>
      <c r="MYC31" s="137"/>
      <c r="MYD31" s="137"/>
      <c r="MYE31" s="137"/>
      <c r="MYF31" s="137"/>
      <c r="MYG31" s="137"/>
      <c r="MYH31" s="137"/>
      <c r="MYI31" s="137"/>
      <c r="MYJ31" s="137"/>
      <c r="MYK31" s="137"/>
      <c r="MYL31" s="137"/>
      <c r="MYM31" s="137"/>
      <c r="MYN31" s="137"/>
      <c r="MYO31" s="137"/>
      <c r="MYP31" s="137"/>
      <c r="MYQ31" s="137"/>
      <c r="MYR31" s="137"/>
      <c r="MYS31" s="137"/>
      <c r="MYT31" s="137"/>
      <c r="MYU31" s="137"/>
      <c r="MYV31" s="137"/>
      <c r="MYW31" s="137"/>
      <c r="MYX31" s="137"/>
      <c r="MYY31" s="137"/>
      <c r="MYZ31" s="137"/>
      <c r="MZA31" s="137"/>
      <c r="MZB31" s="137"/>
      <c r="MZC31" s="137"/>
      <c r="MZD31" s="137"/>
      <c r="MZE31" s="137"/>
      <c r="MZF31" s="137"/>
      <c r="MZG31" s="137"/>
      <c r="MZH31" s="137"/>
      <c r="MZI31" s="137"/>
      <c r="MZJ31" s="137"/>
      <c r="MZK31" s="137"/>
      <c r="MZL31" s="137"/>
      <c r="MZM31" s="137"/>
      <c r="MZN31" s="137"/>
      <c r="MZO31" s="137"/>
      <c r="MZP31" s="137"/>
      <c r="MZQ31" s="137"/>
      <c r="MZR31" s="137"/>
      <c r="MZS31" s="137"/>
      <c r="MZT31" s="137"/>
      <c r="MZU31" s="137"/>
      <c r="MZV31" s="137"/>
      <c r="MZW31" s="137"/>
      <c r="MZX31" s="137"/>
      <c r="MZY31" s="137"/>
      <c r="MZZ31" s="137"/>
      <c r="NAA31" s="137"/>
      <c r="NAB31" s="137"/>
      <c r="NAC31" s="137"/>
      <c r="NAD31" s="137"/>
      <c r="NAE31" s="137"/>
      <c r="NAF31" s="137"/>
      <c r="NAG31" s="137"/>
      <c r="NAH31" s="137"/>
      <c r="NAI31" s="137"/>
      <c r="NAJ31" s="137"/>
      <c r="NAK31" s="137"/>
      <c r="NAL31" s="137"/>
      <c r="NAM31" s="137"/>
      <c r="NAN31" s="137"/>
      <c r="NAO31" s="137"/>
      <c r="NAP31" s="137"/>
      <c r="NAQ31" s="137"/>
      <c r="NAR31" s="137"/>
      <c r="NAS31" s="137"/>
      <c r="NAT31" s="137"/>
      <c r="NAU31" s="137"/>
      <c r="NAV31" s="137"/>
      <c r="NAW31" s="137"/>
      <c r="NAX31" s="137"/>
      <c r="NAY31" s="137"/>
      <c r="NAZ31" s="137"/>
      <c r="NBA31" s="137"/>
      <c r="NBB31" s="137"/>
      <c r="NBC31" s="137"/>
      <c r="NBD31" s="137"/>
      <c r="NBE31" s="137"/>
      <c r="NBF31" s="137"/>
      <c r="NBG31" s="137"/>
      <c r="NBH31" s="137"/>
      <c r="NBI31" s="137"/>
      <c r="NBJ31" s="137"/>
      <c r="NBK31" s="137"/>
      <c r="NBL31" s="137"/>
      <c r="NBM31" s="137"/>
      <c r="NBN31" s="137"/>
      <c r="NBO31" s="137"/>
      <c r="NBP31" s="137"/>
      <c r="NBQ31" s="137"/>
      <c r="NBR31" s="137"/>
      <c r="NBS31" s="137"/>
      <c r="NBT31" s="137"/>
      <c r="NBU31" s="137"/>
      <c r="NBV31" s="137"/>
      <c r="NBW31" s="137"/>
      <c r="NBX31" s="137"/>
      <c r="NBY31" s="137"/>
      <c r="NBZ31" s="137"/>
      <c r="NCA31" s="137"/>
      <c r="NCB31" s="137"/>
      <c r="NCC31" s="137"/>
      <c r="NCD31" s="137"/>
      <c r="NCE31" s="137"/>
      <c r="NCF31" s="137"/>
      <c r="NCG31" s="137"/>
      <c r="NCH31" s="137"/>
      <c r="NCI31" s="137"/>
      <c r="NCJ31" s="137"/>
      <c r="NCK31" s="137"/>
      <c r="NCL31" s="137"/>
      <c r="NCM31" s="137"/>
      <c r="NCN31" s="137"/>
      <c r="NCO31" s="137"/>
      <c r="NCP31" s="137"/>
      <c r="NCQ31" s="137"/>
      <c r="NCR31" s="137"/>
      <c r="NCS31" s="137"/>
      <c r="NCT31" s="137"/>
      <c r="NCU31" s="137"/>
      <c r="NCV31" s="137"/>
      <c r="NCW31" s="137"/>
      <c r="NCX31" s="137"/>
      <c r="NCY31" s="137"/>
      <c r="NCZ31" s="137"/>
      <c r="NDA31" s="137"/>
      <c r="NDB31" s="137"/>
      <c r="NDC31" s="137"/>
      <c r="NDD31" s="137"/>
      <c r="NDE31" s="137"/>
      <c r="NDF31" s="137"/>
      <c r="NDG31" s="137"/>
      <c r="NDH31" s="137"/>
      <c r="NDI31" s="137"/>
      <c r="NDJ31" s="137"/>
      <c r="NDK31" s="137"/>
      <c r="NDL31" s="137"/>
      <c r="NDM31" s="137"/>
      <c r="NDN31" s="137"/>
      <c r="NDO31" s="137"/>
      <c r="NDP31" s="137"/>
      <c r="NDQ31" s="137"/>
      <c r="NDR31" s="137"/>
      <c r="NDS31" s="137"/>
      <c r="NDT31" s="137"/>
      <c r="NDU31" s="137"/>
      <c r="NDV31" s="137"/>
      <c r="NDW31" s="137"/>
      <c r="NDX31" s="137"/>
      <c r="NDY31" s="137"/>
      <c r="NDZ31" s="137"/>
      <c r="NEA31" s="137"/>
      <c r="NEB31" s="137"/>
      <c r="NEC31" s="137"/>
      <c r="NED31" s="137"/>
      <c r="NEE31" s="137"/>
      <c r="NEF31" s="137"/>
      <c r="NEG31" s="137"/>
      <c r="NEH31" s="137"/>
      <c r="NEI31" s="137"/>
      <c r="NEJ31" s="137"/>
      <c r="NEK31" s="137"/>
      <c r="NEL31" s="137"/>
      <c r="NEM31" s="137"/>
      <c r="NEN31" s="137"/>
      <c r="NEO31" s="137"/>
      <c r="NEP31" s="137"/>
      <c r="NEQ31" s="137"/>
      <c r="NER31" s="137"/>
      <c r="NES31" s="137"/>
      <c r="NET31" s="137"/>
      <c r="NEU31" s="137"/>
      <c r="NEV31" s="137"/>
      <c r="NEW31" s="137"/>
      <c r="NEX31" s="137"/>
      <c r="NEY31" s="137"/>
      <c r="NEZ31" s="137"/>
      <c r="NFA31" s="137"/>
      <c r="NFB31" s="137"/>
      <c r="NFC31" s="137"/>
      <c r="NFD31" s="137"/>
      <c r="NFE31" s="137"/>
      <c r="NFF31" s="137"/>
      <c r="NFG31" s="137"/>
      <c r="NFH31" s="137"/>
      <c r="NFI31" s="137"/>
      <c r="NFJ31" s="137"/>
      <c r="NFK31" s="137"/>
      <c r="NFL31" s="137"/>
      <c r="NFM31" s="137"/>
      <c r="NFN31" s="137"/>
      <c r="NFO31" s="137"/>
      <c r="NFP31" s="137"/>
      <c r="NFQ31" s="137"/>
      <c r="NFR31" s="137"/>
      <c r="NFS31" s="137"/>
      <c r="NFT31" s="137"/>
      <c r="NFU31" s="137"/>
      <c r="NFV31" s="137"/>
      <c r="NFW31" s="137"/>
      <c r="NFX31" s="137"/>
      <c r="NFY31" s="137"/>
      <c r="NFZ31" s="137"/>
      <c r="NGA31" s="137"/>
      <c r="NGB31" s="137"/>
      <c r="NGC31" s="137"/>
      <c r="NGD31" s="137"/>
      <c r="NGE31" s="137"/>
      <c r="NGF31" s="137"/>
      <c r="NGG31" s="137"/>
      <c r="NGH31" s="137"/>
      <c r="NGI31" s="137"/>
      <c r="NGJ31" s="137"/>
      <c r="NGK31" s="137"/>
      <c r="NGL31" s="137"/>
      <c r="NGM31" s="137"/>
      <c r="NGN31" s="137"/>
      <c r="NGO31" s="137"/>
      <c r="NGP31" s="137"/>
      <c r="NGQ31" s="137"/>
      <c r="NGR31" s="137"/>
      <c r="NGS31" s="137"/>
      <c r="NGT31" s="137"/>
      <c r="NGU31" s="137"/>
      <c r="NGV31" s="137"/>
      <c r="NGW31" s="137"/>
      <c r="NGX31" s="137"/>
      <c r="NGY31" s="137"/>
      <c r="NGZ31" s="137"/>
      <c r="NHA31" s="137"/>
      <c r="NHB31" s="137"/>
      <c r="NHC31" s="137"/>
      <c r="NHD31" s="137"/>
      <c r="NHE31" s="137"/>
      <c r="NHF31" s="137"/>
      <c r="NHG31" s="137"/>
      <c r="NHH31" s="137"/>
      <c r="NHI31" s="137"/>
      <c r="NHJ31" s="137"/>
      <c r="NHK31" s="137"/>
      <c r="NHL31" s="137"/>
      <c r="NHM31" s="137"/>
      <c r="NHN31" s="137"/>
      <c r="NHO31" s="137"/>
      <c r="NHP31" s="137"/>
      <c r="NHQ31" s="137"/>
      <c r="NHR31" s="137"/>
      <c r="NHS31" s="137"/>
      <c r="NHT31" s="137"/>
      <c r="NHU31" s="137"/>
      <c r="NHV31" s="137"/>
      <c r="NHW31" s="137"/>
      <c r="NHX31" s="137"/>
      <c r="NHY31" s="137"/>
      <c r="NHZ31" s="137"/>
      <c r="NIA31" s="137"/>
      <c r="NIB31" s="137"/>
      <c r="NIC31" s="137"/>
      <c r="NID31" s="137"/>
      <c r="NIE31" s="137"/>
      <c r="NIF31" s="137"/>
      <c r="NIG31" s="137"/>
      <c r="NIH31" s="137"/>
      <c r="NII31" s="137"/>
      <c r="NIJ31" s="137"/>
      <c r="NIK31" s="137"/>
      <c r="NIL31" s="137"/>
      <c r="NIM31" s="137"/>
      <c r="NIN31" s="137"/>
      <c r="NIO31" s="137"/>
      <c r="NIP31" s="137"/>
      <c r="NIQ31" s="137"/>
      <c r="NIR31" s="137"/>
      <c r="NIS31" s="137"/>
      <c r="NIT31" s="137"/>
      <c r="NIU31" s="137"/>
      <c r="NIV31" s="137"/>
      <c r="NIW31" s="137"/>
      <c r="NIX31" s="137"/>
      <c r="NIY31" s="137"/>
      <c r="NIZ31" s="137"/>
      <c r="NJA31" s="137"/>
      <c r="NJB31" s="137"/>
      <c r="NJC31" s="137"/>
      <c r="NJD31" s="137"/>
      <c r="NJE31" s="137"/>
      <c r="NJF31" s="137"/>
      <c r="NJG31" s="137"/>
      <c r="NJH31" s="137"/>
      <c r="NJI31" s="137"/>
      <c r="NJJ31" s="137"/>
      <c r="NJK31" s="137"/>
      <c r="NJL31" s="137"/>
      <c r="NJM31" s="137"/>
      <c r="NJN31" s="137"/>
      <c r="NJO31" s="137"/>
      <c r="NJP31" s="137"/>
      <c r="NJQ31" s="137"/>
      <c r="NJR31" s="137"/>
      <c r="NJS31" s="137"/>
      <c r="NJT31" s="137"/>
      <c r="NJU31" s="137"/>
      <c r="NJV31" s="137"/>
      <c r="NJW31" s="137"/>
      <c r="NJX31" s="137"/>
      <c r="NJY31" s="137"/>
      <c r="NJZ31" s="137"/>
      <c r="NKA31" s="137"/>
      <c r="NKB31" s="137"/>
      <c r="NKC31" s="137"/>
      <c r="NKD31" s="137"/>
      <c r="NKE31" s="137"/>
      <c r="NKF31" s="137"/>
      <c r="NKG31" s="137"/>
      <c r="NKH31" s="137"/>
      <c r="NKI31" s="137"/>
      <c r="NKJ31" s="137"/>
      <c r="NKK31" s="137"/>
      <c r="NKL31" s="137"/>
      <c r="NKM31" s="137"/>
      <c r="NKN31" s="137"/>
      <c r="NKO31" s="137"/>
      <c r="NKP31" s="137"/>
      <c r="NKQ31" s="137"/>
      <c r="NKR31" s="137"/>
      <c r="NKS31" s="137"/>
      <c r="NKT31" s="137"/>
      <c r="NKU31" s="137"/>
      <c r="NKV31" s="137"/>
      <c r="NKW31" s="137"/>
      <c r="NKX31" s="137"/>
      <c r="NKY31" s="137"/>
      <c r="NKZ31" s="137"/>
      <c r="NLA31" s="137"/>
      <c r="NLB31" s="137"/>
      <c r="NLC31" s="137"/>
      <c r="NLD31" s="137"/>
      <c r="NLE31" s="137"/>
      <c r="NLF31" s="137"/>
      <c r="NLG31" s="137"/>
      <c r="NLH31" s="137"/>
      <c r="NLI31" s="137"/>
      <c r="NLJ31" s="137"/>
      <c r="NLK31" s="137"/>
      <c r="NLL31" s="137"/>
      <c r="NLM31" s="137"/>
      <c r="NLN31" s="137"/>
      <c r="NLO31" s="137"/>
      <c r="NLP31" s="137"/>
      <c r="NLQ31" s="137"/>
      <c r="NLR31" s="137"/>
      <c r="NLS31" s="137"/>
      <c r="NLT31" s="137"/>
      <c r="NLU31" s="137"/>
      <c r="NLV31" s="137"/>
      <c r="NLW31" s="137"/>
      <c r="NLX31" s="137"/>
      <c r="NLY31" s="137"/>
      <c r="NLZ31" s="137"/>
      <c r="NMA31" s="137"/>
      <c r="NMB31" s="137"/>
      <c r="NMC31" s="137"/>
      <c r="NMD31" s="137"/>
      <c r="NME31" s="137"/>
      <c r="NMF31" s="137"/>
      <c r="NMG31" s="137"/>
      <c r="NMH31" s="137"/>
      <c r="NMI31" s="137"/>
      <c r="NMJ31" s="137"/>
      <c r="NMK31" s="137"/>
      <c r="NML31" s="137"/>
      <c r="NMM31" s="137"/>
      <c r="NMN31" s="137"/>
      <c r="NMO31" s="137"/>
      <c r="NMP31" s="137"/>
      <c r="NMQ31" s="137"/>
      <c r="NMR31" s="137"/>
      <c r="NMS31" s="137"/>
      <c r="NMT31" s="137"/>
      <c r="NMU31" s="137"/>
      <c r="NMV31" s="137"/>
      <c r="NMW31" s="137"/>
      <c r="NMX31" s="137"/>
      <c r="NMY31" s="137"/>
      <c r="NMZ31" s="137"/>
      <c r="NNA31" s="137"/>
      <c r="NNB31" s="137"/>
      <c r="NNC31" s="137"/>
      <c r="NND31" s="137"/>
      <c r="NNE31" s="137"/>
      <c r="NNF31" s="137"/>
      <c r="NNG31" s="137"/>
      <c r="NNH31" s="137"/>
      <c r="NNI31" s="137"/>
      <c r="NNJ31" s="137"/>
      <c r="NNK31" s="137"/>
      <c r="NNL31" s="137"/>
      <c r="NNM31" s="137"/>
      <c r="NNN31" s="137"/>
      <c r="NNO31" s="137"/>
      <c r="NNP31" s="137"/>
      <c r="NNQ31" s="137"/>
      <c r="NNR31" s="137"/>
      <c r="NNS31" s="137"/>
      <c r="NNT31" s="137"/>
      <c r="NNU31" s="137"/>
      <c r="NNV31" s="137"/>
      <c r="NNW31" s="137"/>
      <c r="NNX31" s="137"/>
      <c r="NNY31" s="137"/>
      <c r="NNZ31" s="137"/>
      <c r="NOA31" s="137"/>
      <c r="NOB31" s="137"/>
      <c r="NOC31" s="137"/>
      <c r="NOD31" s="137"/>
      <c r="NOE31" s="137"/>
      <c r="NOF31" s="137"/>
      <c r="NOG31" s="137"/>
      <c r="NOH31" s="137"/>
      <c r="NOI31" s="137"/>
      <c r="NOJ31" s="137"/>
      <c r="NOK31" s="137"/>
      <c r="NOL31" s="137"/>
      <c r="NOM31" s="137"/>
      <c r="NON31" s="137"/>
      <c r="NOO31" s="137"/>
      <c r="NOP31" s="137"/>
      <c r="NOQ31" s="137"/>
      <c r="NOR31" s="137"/>
      <c r="NOS31" s="137"/>
      <c r="NOT31" s="137"/>
      <c r="NOU31" s="137"/>
      <c r="NOV31" s="137"/>
      <c r="NOW31" s="137"/>
      <c r="NOX31" s="137"/>
      <c r="NOY31" s="137"/>
      <c r="NOZ31" s="137"/>
      <c r="NPA31" s="137"/>
      <c r="NPB31" s="137"/>
      <c r="NPC31" s="137"/>
      <c r="NPD31" s="137"/>
      <c r="NPE31" s="137"/>
      <c r="NPF31" s="137"/>
      <c r="NPG31" s="137"/>
      <c r="NPH31" s="137"/>
      <c r="NPI31" s="137"/>
      <c r="NPJ31" s="137"/>
      <c r="NPK31" s="137"/>
      <c r="NPL31" s="137"/>
      <c r="NPM31" s="137"/>
      <c r="NPN31" s="137"/>
      <c r="NPO31" s="137"/>
      <c r="NPP31" s="137"/>
      <c r="NPQ31" s="137"/>
      <c r="NPR31" s="137"/>
      <c r="NPS31" s="137"/>
      <c r="NPT31" s="137"/>
      <c r="NPU31" s="137"/>
      <c r="NPV31" s="137"/>
      <c r="NPW31" s="137"/>
      <c r="NPX31" s="137"/>
      <c r="NPY31" s="137"/>
      <c r="NPZ31" s="137"/>
      <c r="NQA31" s="137"/>
      <c r="NQB31" s="137"/>
      <c r="NQC31" s="137"/>
      <c r="NQD31" s="137"/>
      <c r="NQE31" s="137"/>
      <c r="NQF31" s="137"/>
      <c r="NQG31" s="137"/>
      <c r="NQH31" s="137"/>
      <c r="NQI31" s="137"/>
      <c r="NQJ31" s="137"/>
      <c r="NQK31" s="137"/>
      <c r="NQL31" s="137"/>
      <c r="NQM31" s="137"/>
      <c r="NQN31" s="137"/>
      <c r="NQO31" s="137"/>
      <c r="NQP31" s="137"/>
      <c r="NQQ31" s="137"/>
      <c r="NQR31" s="137"/>
      <c r="NQS31" s="137"/>
      <c r="NQT31" s="137"/>
      <c r="NQU31" s="137"/>
      <c r="NQV31" s="137"/>
      <c r="NQW31" s="137"/>
      <c r="NQX31" s="137"/>
      <c r="NQY31" s="137"/>
      <c r="NQZ31" s="137"/>
      <c r="NRA31" s="137"/>
      <c r="NRB31" s="137"/>
      <c r="NRC31" s="137"/>
      <c r="NRD31" s="137"/>
      <c r="NRE31" s="137"/>
      <c r="NRF31" s="137"/>
      <c r="NRG31" s="137"/>
      <c r="NRH31" s="137"/>
      <c r="NRI31" s="137"/>
      <c r="NRJ31" s="137"/>
      <c r="NRK31" s="137"/>
      <c r="NRL31" s="137"/>
      <c r="NRM31" s="137"/>
      <c r="NRN31" s="137"/>
      <c r="NRO31" s="137"/>
      <c r="NRP31" s="137"/>
      <c r="NRQ31" s="137"/>
      <c r="NRR31" s="137"/>
      <c r="NRS31" s="137"/>
      <c r="NRT31" s="137"/>
      <c r="NRU31" s="137"/>
      <c r="NRV31" s="137"/>
      <c r="NRW31" s="137"/>
      <c r="NRX31" s="137"/>
      <c r="NRY31" s="137"/>
      <c r="NRZ31" s="137"/>
      <c r="NSA31" s="137"/>
      <c r="NSB31" s="137"/>
      <c r="NSC31" s="137"/>
      <c r="NSD31" s="137"/>
      <c r="NSE31" s="137"/>
      <c r="NSF31" s="137"/>
      <c r="NSG31" s="137"/>
      <c r="NSH31" s="137"/>
      <c r="NSI31" s="137"/>
      <c r="NSJ31" s="137"/>
      <c r="NSK31" s="137"/>
      <c r="NSL31" s="137"/>
      <c r="NSM31" s="137"/>
      <c r="NSN31" s="137"/>
      <c r="NSO31" s="137"/>
      <c r="NSP31" s="137"/>
      <c r="NSQ31" s="137"/>
      <c r="NSR31" s="137"/>
      <c r="NSS31" s="137"/>
      <c r="NST31" s="137"/>
      <c r="NSU31" s="137"/>
      <c r="NSV31" s="137"/>
      <c r="NSW31" s="137"/>
      <c r="NSX31" s="137"/>
      <c r="NSY31" s="137"/>
      <c r="NSZ31" s="137"/>
      <c r="NTA31" s="137"/>
      <c r="NTB31" s="137"/>
      <c r="NTC31" s="137"/>
      <c r="NTD31" s="137"/>
      <c r="NTE31" s="137"/>
      <c r="NTF31" s="137"/>
      <c r="NTG31" s="137"/>
      <c r="NTH31" s="137"/>
      <c r="NTI31" s="137"/>
      <c r="NTJ31" s="137"/>
      <c r="NTK31" s="137"/>
      <c r="NTL31" s="137"/>
      <c r="NTM31" s="137"/>
      <c r="NTN31" s="137"/>
      <c r="NTO31" s="137"/>
      <c r="NTP31" s="137"/>
      <c r="NTQ31" s="137"/>
      <c r="NTR31" s="137"/>
      <c r="NTS31" s="137"/>
      <c r="NTT31" s="137"/>
      <c r="NTU31" s="137"/>
      <c r="NTV31" s="137"/>
      <c r="NTW31" s="137"/>
      <c r="NTX31" s="137"/>
      <c r="NTY31" s="137"/>
      <c r="NTZ31" s="137"/>
      <c r="NUA31" s="137"/>
      <c r="NUB31" s="137"/>
      <c r="NUC31" s="137"/>
      <c r="NUD31" s="137"/>
      <c r="NUE31" s="137"/>
      <c r="NUF31" s="137"/>
      <c r="NUG31" s="137"/>
      <c r="NUH31" s="137"/>
      <c r="NUI31" s="137"/>
      <c r="NUJ31" s="137"/>
      <c r="NUK31" s="137"/>
      <c r="NUL31" s="137"/>
      <c r="NUM31" s="137"/>
      <c r="NUN31" s="137"/>
      <c r="NUO31" s="137"/>
      <c r="NUP31" s="137"/>
      <c r="NUQ31" s="137"/>
      <c r="NUR31" s="137"/>
      <c r="NUS31" s="137"/>
      <c r="NUT31" s="137"/>
      <c r="NUU31" s="137"/>
      <c r="NUV31" s="137"/>
      <c r="NUW31" s="137"/>
      <c r="NUX31" s="137"/>
      <c r="NUY31" s="137"/>
      <c r="NUZ31" s="137"/>
      <c r="NVA31" s="137"/>
      <c r="NVB31" s="137"/>
      <c r="NVC31" s="137"/>
      <c r="NVD31" s="137"/>
      <c r="NVE31" s="137"/>
      <c r="NVF31" s="137"/>
      <c r="NVG31" s="137"/>
      <c r="NVH31" s="137"/>
      <c r="NVI31" s="137"/>
      <c r="NVJ31" s="137"/>
      <c r="NVK31" s="137"/>
      <c r="NVL31" s="137"/>
      <c r="NVM31" s="137"/>
      <c r="NVN31" s="137"/>
      <c r="NVO31" s="137"/>
      <c r="NVP31" s="137"/>
      <c r="NVQ31" s="137"/>
      <c r="NVR31" s="137"/>
      <c r="NVS31" s="137"/>
      <c r="NVT31" s="137"/>
      <c r="NVU31" s="137"/>
      <c r="NVV31" s="137"/>
      <c r="NVW31" s="137"/>
      <c r="NVX31" s="137"/>
      <c r="NVY31" s="137"/>
      <c r="NVZ31" s="137"/>
      <c r="NWA31" s="137"/>
      <c r="NWB31" s="137"/>
      <c r="NWC31" s="137"/>
      <c r="NWD31" s="137"/>
      <c r="NWE31" s="137"/>
      <c r="NWF31" s="137"/>
      <c r="NWG31" s="137"/>
      <c r="NWH31" s="137"/>
      <c r="NWI31" s="137"/>
      <c r="NWJ31" s="137"/>
      <c r="NWK31" s="137"/>
      <c r="NWL31" s="137"/>
      <c r="NWM31" s="137"/>
      <c r="NWN31" s="137"/>
      <c r="NWO31" s="137"/>
      <c r="NWP31" s="137"/>
      <c r="NWQ31" s="137"/>
      <c r="NWR31" s="137"/>
      <c r="NWS31" s="137"/>
      <c r="NWT31" s="137"/>
      <c r="NWU31" s="137"/>
      <c r="NWV31" s="137"/>
      <c r="NWW31" s="137"/>
      <c r="NWX31" s="137"/>
      <c r="NWY31" s="137"/>
      <c r="NWZ31" s="137"/>
      <c r="NXA31" s="137"/>
      <c r="NXB31" s="137"/>
      <c r="NXC31" s="137"/>
      <c r="NXD31" s="137"/>
      <c r="NXE31" s="137"/>
      <c r="NXF31" s="137"/>
      <c r="NXG31" s="137"/>
      <c r="NXH31" s="137"/>
      <c r="NXI31" s="137"/>
      <c r="NXJ31" s="137"/>
      <c r="NXK31" s="137"/>
      <c r="NXL31" s="137"/>
      <c r="NXM31" s="137"/>
      <c r="NXN31" s="137"/>
      <c r="NXO31" s="137"/>
      <c r="NXP31" s="137"/>
      <c r="NXQ31" s="137"/>
      <c r="NXR31" s="137"/>
      <c r="NXS31" s="137"/>
      <c r="NXT31" s="137"/>
      <c r="NXU31" s="137"/>
      <c r="NXV31" s="137"/>
      <c r="NXW31" s="137"/>
      <c r="NXX31" s="137"/>
      <c r="NXY31" s="137"/>
      <c r="NXZ31" s="137"/>
      <c r="NYA31" s="137"/>
      <c r="NYB31" s="137"/>
      <c r="NYC31" s="137"/>
      <c r="NYD31" s="137"/>
      <c r="NYE31" s="137"/>
      <c r="NYF31" s="137"/>
      <c r="NYG31" s="137"/>
      <c r="NYH31" s="137"/>
      <c r="NYI31" s="137"/>
      <c r="NYJ31" s="137"/>
      <c r="NYK31" s="137"/>
      <c r="NYL31" s="137"/>
      <c r="NYM31" s="137"/>
      <c r="NYN31" s="137"/>
      <c r="NYO31" s="137"/>
      <c r="NYP31" s="137"/>
      <c r="NYQ31" s="137"/>
      <c r="NYR31" s="137"/>
      <c r="NYS31" s="137"/>
      <c r="NYT31" s="137"/>
      <c r="NYU31" s="137"/>
      <c r="NYV31" s="137"/>
      <c r="NYW31" s="137"/>
      <c r="NYX31" s="137"/>
      <c r="NYY31" s="137"/>
      <c r="NYZ31" s="137"/>
      <c r="NZA31" s="137"/>
      <c r="NZB31" s="137"/>
      <c r="NZC31" s="137"/>
      <c r="NZD31" s="137"/>
      <c r="NZE31" s="137"/>
      <c r="NZF31" s="137"/>
      <c r="NZG31" s="137"/>
      <c r="NZH31" s="137"/>
      <c r="NZI31" s="137"/>
      <c r="NZJ31" s="137"/>
      <c r="NZK31" s="137"/>
      <c r="NZL31" s="137"/>
      <c r="NZM31" s="137"/>
      <c r="NZN31" s="137"/>
      <c r="NZO31" s="137"/>
      <c r="NZP31" s="137"/>
      <c r="NZQ31" s="137"/>
      <c r="NZR31" s="137"/>
      <c r="NZS31" s="137"/>
      <c r="NZT31" s="137"/>
      <c r="NZU31" s="137"/>
      <c r="NZV31" s="137"/>
      <c r="NZW31" s="137"/>
      <c r="NZX31" s="137"/>
      <c r="NZY31" s="137"/>
      <c r="NZZ31" s="137"/>
      <c r="OAA31" s="137"/>
      <c r="OAB31" s="137"/>
      <c r="OAC31" s="137"/>
      <c r="OAD31" s="137"/>
      <c r="OAE31" s="137"/>
      <c r="OAF31" s="137"/>
      <c r="OAG31" s="137"/>
      <c r="OAH31" s="137"/>
      <c r="OAI31" s="137"/>
      <c r="OAJ31" s="137"/>
      <c r="OAK31" s="137"/>
      <c r="OAL31" s="137"/>
      <c r="OAM31" s="137"/>
      <c r="OAN31" s="137"/>
      <c r="OAO31" s="137"/>
      <c r="OAP31" s="137"/>
      <c r="OAQ31" s="137"/>
      <c r="OAR31" s="137"/>
      <c r="OAS31" s="137"/>
      <c r="OAT31" s="137"/>
      <c r="OAU31" s="137"/>
      <c r="OAV31" s="137"/>
      <c r="OAW31" s="137"/>
      <c r="OAX31" s="137"/>
      <c r="OAY31" s="137"/>
      <c r="OAZ31" s="137"/>
      <c r="OBA31" s="137"/>
      <c r="OBB31" s="137"/>
      <c r="OBC31" s="137"/>
      <c r="OBD31" s="137"/>
      <c r="OBE31" s="137"/>
      <c r="OBF31" s="137"/>
      <c r="OBG31" s="137"/>
      <c r="OBH31" s="137"/>
      <c r="OBI31" s="137"/>
      <c r="OBJ31" s="137"/>
      <c r="OBK31" s="137"/>
      <c r="OBL31" s="137"/>
      <c r="OBM31" s="137"/>
      <c r="OBN31" s="137"/>
      <c r="OBO31" s="137"/>
      <c r="OBP31" s="137"/>
      <c r="OBQ31" s="137"/>
      <c r="OBR31" s="137"/>
      <c r="OBS31" s="137"/>
      <c r="OBT31" s="137"/>
      <c r="OBU31" s="137"/>
      <c r="OBV31" s="137"/>
      <c r="OBW31" s="137"/>
      <c r="OBX31" s="137"/>
      <c r="OBY31" s="137"/>
      <c r="OBZ31" s="137"/>
      <c r="OCA31" s="137"/>
      <c r="OCB31" s="137"/>
      <c r="OCC31" s="137"/>
      <c r="OCD31" s="137"/>
      <c r="OCE31" s="137"/>
      <c r="OCF31" s="137"/>
      <c r="OCG31" s="137"/>
      <c r="OCH31" s="137"/>
      <c r="OCI31" s="137"/>
      <c r="OCJ31" s="137"/>
      <c r="OCK31" s="137"/>
      <c r="OCL31" s="137"/>
      <c r="OCM31" s="137"/>
      <c r="OCN31" s="137"/>
      <c r="OCO31" s="137"/>
      <c r="OCP31" s="137"/>
      <c r="OCQ31" s="137"/>
      <c r="OCR31" s="137"/>
      <c r="OCS31" s="137"/>
      <c r="OCT31" s="137"/>
      <c r="OCU31" s="137"/>
      <c r="OCV31" s="137"/>
      <c r="OCW31" s="137"/>
      <c r="OCX31" s="137"/>
      <c r="OCY31" s="137"/>
      <c r="OCZ31" s="137"/>
      <c r="ODA31" s="137"/>
      <c r="ODB31" s="137"/>
      <c r="ODC31" s="137"/>
      <c r="ODD31" s="137"/>
      <c r="ODE31" s="137"/>
      <c r="ODF31" s="137"/>
      <c r="ODG31" s="137"/>
      <c r="ODH31" s="137"/>
      <c r="ODI31" s="137"/>
      <c r="ODJ31" s="137"/>
      <c r="ODK31" s="137"/>
      <c r="ODL31" s="137"/>
      <c r="ODM31" s="137"/>
      <c r="ODN31" s="137"/>
      <c r="ODO31" s="137"/>
      <c r="ODP31" s="137"/>
      <c r="ODQ31" s="137"/>
      <c r="ODR31" s="137"/>
      <c r="ODS31" s="137"/>
      <c r="ODT31" s="137"/>
      <c r="ODU31" s="137"/>
      <c r="ODV31" s="137"/>
      <c r="ODW31" s="137"/>
      <c r="ODX31" s="137"/>
      <c r="ODY31" s="137"/>
      <c r="ODZ31" s="137"/>
      <c r="OEA31" s="137"/>
      <c r="OEB31" s="137"/>
      <c r="OEC31" s="137"/>
      <c r="OED31" s="137"/>
      <c r="OEE31" s="137"/>
      <c r="OEF31" s="137"/>
      <c r="OEG31" s="137"/>
      <c r="OEH31" s="137"/>
      <c r="OEI31" s="137"/>
      <c r="OEJ31" s="137"/>
      <c r="OEK31" s="137"/>
      <c r="OEL31" s="137"/>
      <c r="OEM31" s="137"/>
      <c r="OEN31" s="137"/>
      <c r="OEO31" s="137"/>
      <c r="OEP31" s="137"/>
      <c r="OEQ31" s="137"/>
      <c r="OER31" s="137"/>
      <c r="OES31" s="137"/>
      <c r="OET31" s="137"/>
      <c r="OEU31" s="137"/>
      <c r="OEV31" s="137"/>
      <c r="OEW31" s="137"/>
      <c r="OEX31" s="137"/>
      <c r="OEY31" s="137"/>
      <c r="OEZ31" s="137"/>
      <c r="OFA31" s="137"/>
      <c r="OFB31" s="137"/>
      <c r="OFC31" s="137"/>
      <c r="OFD31" s="137"/>
      <c r="OFE31" s="137"/>
      <c r="OFF31" s="137"/>
      <c r="OFG31" s="137"/>
      <c r="OFH31" s="137"/>
      <c r="OFI31" s="137"/>
      <c r="OFJ31" s="137"/>
      <c r="OFK31" s="137"/>
      <c r="OFL31" s="137"/>
      <c r="OFM31" s="137"/>
      <c r="OFN31" s="137"/>
      <c r="OFO31" s="137"/>
      <c r="OFP31" s="137"/>
      <c r="OFQ31" s="137"/>
      <c r="OFR31" s="137"/>
      <c r="OFS31" s="137"/>
      <c r="OFT31" s="137"/>
      <c r="OFU31" s="137"/>
      <c r="OFV31" s="137"/>
      <c r="OFW31" s="137"/>
      <c r="OFX31" s="137"/>
      <c r="OFY31" s="137"/>
      <c r="OFZ31" s="137"/>
      <c r="OGA31" s="137"/>
      <c r="OGB31" s="137"/>
      <c r="OGC31" s="137"/>
      <c r="OGD31" s="137"/>
      <c r="OGE31" s="137"/>
      <c r="OGF31" s="137"/>
      <c r="OGG31" s="137"/>
      <c r="OGH31" s="137"/>
      <c r="OGI31" s="137"/>
      <c r="OGJ31" s="137"/>
      <c r="OGK31" s="137"/>
      <c r="OGL31" s="137"/>
      <c r="OGM31" s="137"/>
      <c r="OGN31" s="137"/>
      <c r="OGO31" s="137"/>
      <c r="OGP31" s="137"/>
      <c r="OGQ31" s="137"/>
      <c r="OGR31" s="137"/>
      <c r="OGS31" s="137"/>
      <c r="OGT31" s="137"/>
      <c r="OGU31" s="137"/>
      <c r="OGV31" s="137"/>
      <c r="OGW31" s="137"/>
      <c r="OGX31" s="137"/>
      <c r="OGY31" s="137"/>
      <c r="OGZ31" s="137"/>
      <c r="OHA31" s="137"/>
      <c r="OHB31" s="137"/>
      <c r="OHC31" s="137"/>
      <c r="OHD31" s="137"/>
      <c r="OHE31" s="137"/>
      <c r="OHF31" s="137"/>
      <c r="OHG31" s="137"/>
      <c r="OHH31" s="137"/>
      <c r="OHI31" s="137"/>
      <c r="OHJ31" s="137"/>
      <c r="OHK31" s="137"/>
      <c r="OHL31" s="137"/>
      <c r="OHM31" s="137"/>
      <c r="OHN31" s="137"/>
      <c r="OHO31" s="137"/>
      <c r="OHP31" s="137"/>
      <c r="OHQ31" s="137"/>
      <c r="OHR31" s="137"/>
      <c r="OHS31" s="137"/>
      <c r="OHT31" s="137"/>
      <c r="OHU31" s="137"/>
      <c r="OHV31" s="137"/>
      <c r="OHW31" s="137"/>
      <c r="OHX31" s="137"/>
      <c r="OHY31" s="137"/>
      <c r="OHZ31" s="137"/>
      <c r="OIA31" s="137"/>
      <c r="OIB31" s="137"/>
      <c r="OIC31" s="137"/>
      <c r="OID31" s="137"/>
      <c r="OIE31" s="137"/>
      <c r="OIF31" s="137"/>
      <c r="OIG31" s="137"/>
      <c r="OIH31" s="137"/>
      <c r="OII31" s="137"/>
      <c r="OIJ31" s="137"/>
      <c r="OIK31" s="137"/>
      <c r="OIL31" s="137"/>
      <c r="OIM31" s="137"/>
      <c r="OIN31" s="137"/>
      <c r="OIO31" s="137"/>
      <c r="OIP31" s="137"/>
      <c r="OIQ31" s="137"/>
      <c r="OIR31" s="137"/>
      <c r="OIS31" s="137"/>
      <c r="OIT31" s="137"/>
      <c r="OIU31" s="137"/>
      <c r="OIV31" s="137"/>
      <c r="OIW31" s="137"/>
      <c r="OIX31" s="137"/>
      <c r="OIY31" s="137"/>
      <c r="OIZ31" s="137"/>
      <c r="OJA31" s="137"/>
      <c r="OJB31" s="137"/>
      <c r="OJC31" s="137"/>
      <c r="OJD31" s="137"/>
      <c r="OJE31" s="137"/>
      <c r="OJF31" s="137"/>
      <c r="OJG31" s="137"/>
      <c r="OJH31" s="137"/>
      <c r="OJI31" s="137"/>
      <c r="OJJ31" s="137"/>
      <c r="OJK31" s="137"/>
      <c r="OJL31" s="137"/>
      <c r="OJM31" s="137"/>
      <c r="OJN31" s="137"/>
      <c r="OJO31" s="137"/>
      <c r="OJP31" s="137"/>
      <c r="OJQ31" s="137"/>
      <c r="OJR31" s="137"/>
      <c r="OJS31" s="137"/>
      <c r="OJT31" s="137"/>
      <c r="OJU31" s="137"/>
      <c r="OJV31" s="137"/>
      <c r="OJW31" s="137"/>
      <c r="OJX31" s="137"/>
      <c r="OJY31" s="137"/>
      <c r="OJZ31" s="137"/>
      <c r="OKA31" s="137"/>
      <c r="OKB31" s="137"/>
      <c r="OKC31" s="137"/>
      <c r="OKD31" s="137"/>
      <c r="OKE31" s="137"/>
      <c r="OKF31" s="137"/>
      <c r="OKG31" s="137"/>
      <c r="OKH31" s="137"/>
      <c r="OKI31" s="137"/>
      <c r="OKJ31" s="137"/>
      <c r="OKK31" s="137"/>
      <c r="OKL31" s="137"/>
      <c r="OKM31" s="137"/>
      <c r="OKN31" s="137"/>
      <c r="OKO31" s="137"/>
      <c r="OKP31" s="137"/>
      <c r="OKQ31" s="137"/>
      <c r="OKR31" s="137"/>
      <c r="OKS31" s="137"/>
      <c r="OKT31" s="137"/>
      <c r="OKU31" s="137"/>
      <c r="OKV31" s="137"/>
      <c r="OKW31" s="137"/>
      <c r="OKX31" s="137"/>
      <c r="OKY31" s="137"/>
      <c r="OKZ31" s="137"/>
      <c r="OLA31" s="137"/>
      <c r="OLB31" s="137"/>
      <c r="OLC31" s="137"/>
      <c r="OLD31" s="137"/>
      <c r="OLE31" s="137"/>
      <c r="OLF31" s="137"/>
      <c r="OLG31" s="137"/>
      <c r="OLH31" s="137"/>
      <c r="OLI31" s="137"/>
      <c r="OLJ31" s="137"/>
      <c r="OLK31" s="137"/>
      <c r="OLL31" s="137"/>
      <c r="OLM31" s="137"/>
      <c r="OLN31" s="137"/>
      <c r="OLO31" s="137"/>
      <c r="OLP31" s="137"/>
      <c r="OLQ31" s="137"/>
      <c r="OLR31" s="137"/>
      <c r="OLS31" s="137"/>
      <c r="OLT31" s="137"/>
      <c r="OLU31" s="137"/>
      <c r="OLV31" s="137"/>
      <c r="OLW31" s="137"/>
      <c r="OLX31" s="137"/>
      <c r="OLY31" s="137"/>
      <c r="OLZ31" s="137"/>
      <c r="OMA31" s="137"/>
      <c r="OMB31" s="137"/>
      <c r="OMC31" s="137"/>
      <c r="OMD31" s="137"/>
      <c r="OME31" s="137"/>
      <c r="OMF31" s="137"/>
      <c r="OMG31" s="137"/>
      <c r="OMH31" s="137"/>
      <c r="OMI31" s="137"/>
      <c r="OMJ31" s="137"/>
      <c r="OMK31" s="137"/>
      <c r="OML31" s="137"/>
      <c r="OMM31" s="137"/>
      <c r="OMN31" s="137"/>
      <c r="OMO31" s="137"/>
      <c r="OMP31" s="137"/>
      <c r="OMQ31" s="137"/>
      <c r="OMR31" s="137"/>
      <c r="OMS31" s="137"/>
      <c r="OMT31" s="137"/>
      <c r="OMU31" s="137"/>
      <c r="OMV31" s="137"/>
      <c r="OMW31" s="137"/>
      <c r="OMX31" s="137"/>
      <c r="OMY31" s="137"/>
      <c r="OMZ31" s="137"/>
      <c r="ONA31" s="137"/>
      <c r="ONB31" s="137"/>
      <c r="ONC31" s="137"/>
      <c r="OND31" s="137"/>
      <c r="ONE31" s="137"/>
      <c r="ONF31" s="137"/>
      <c r="ONG31" s="137"/>
      <c r="ONH31" s="137"/>
      <c r="ONI31" s="137"/>
      <c r="ONJ31" s="137"/>
      <c r="ONK31" s="137"/>
      <c r="ONL31" s="137"/>
      <c r="ONM31" s="137"/>
      <c r="ONN31" s="137"/>
      <c r="ONO31" s="137"/>
      <c r="ONP31" s="137"/>
      <c r="ONQ31" s="137"/>
      <c r="ONR31" s="137"/>
      <c r="ONS31" s="137"/>
      <c r="ONT31" s="137"/>
      <c r="ONU31" s="137"/>
      <c r="ONV31" s="137"/>
      <c r="ONW31" s="137"/>
      <c r="ONX31" s="137"/>
      <c r="ONY31" s="137"/>
      <c r="ONZ31" s="137"/>
      <c r="OOA31" s="137"/>
      <c r="OOB31" s="137"/>
      <c r="OOC31" s="137"/>
      <c r="OOD31" s="137"/>
      <c r="OOE31" s="137"/>
      <c r="OOF31" s="137"/>
      <c r="OOG31" s="137"/>
      <c r="OOH31" s="137"/>
      <c r="OOI31" s="137"/>
      <c r="OOJ31" s="137"/>
      <c r="OOK31" s="137"/>
      <c r="OOL31" s="137"/>
      <c r="OOM31" s="137"/>
      <c r="OON31" s="137"/>
      <c r="OOO31" s="137"/>
      <c r="OOP31" s="137"/>
      <c r="OOQ31" s="137"/>
      <c r="OOR31" s="137"/>
      <c r="OOS31" s="137"/>
      <c r="OOT31" s="137"/>
      <c r="OOU31" s="137"/>
      <c r="OOV31" s="137"/>
      <c r="OOW31" s="137"/>
      <c r="OOX31" s="137"/>
      <c r="OOY31" s="137"/>
      <c r="OOZ31" s="137"/>
      <c r="OPA31" s="137"/>
      <c r="OPB31" s="137"/>
      <c r="OPC31" s="137"/>
      <c r="OPD31" s="137"/>
      <c r="OPE31" s="137"/>
      <c r="OPF31" s="137"/>
      <c r="OPG31" s="137"/>
      <c r="OPH31" s="137"/>
      <c r="OPI31" s="137"/>
      <c r="OPJ31" s="137"/>
      <c r="OPK31" s="137"/>
      <c r="OPL31" s="137"/>
      <c r="OPM31" s="137"/>
      <c r="OPN31" s="137"/>
      <c r="OPO31" s="137"/>
      <c r="OPP31" s="137"/>
      <c r="OPQ31" s="137"/>
      <c r="OPR31" s="137"/>
      <c r="OPS31" s="137"/>
      <c r="OPT31" s="137"/>
      <c r="OPU31" s="137"/>
      <c r="OPV31" s="137"/>
      <c r="OPW31" s="137"/>
      <c r="OPX31" s="137"/>
      <c r="OPY31" s="137"/>
      <c r="OPZ31" s="137"/>
      <c r="OQA31" s="137"/>
      <c r="OQB31" s="137"/>
      <c r="OQC31" s="137"/>
      <c r="OQD31" s="137"/>
      <c r="OQE31" s="137"/>
      <c r="OQF31" s="137"/>
      <c r="OQG31" s="137"/>
      <c r="OQH31" s="137"/>
      <c r="OQI31" s="137"/>
      <c r="OQJ31" s="137"/>
      <c r="OQK31" s="137"/>
      <c r="OQL31" s="137"/>
      <c r="OQM31" s="137"/>
      <c r="OQN31" s="137"/>
      <c r="OQO31" s="137"/>
      <c r="OQP31" s="137"/>
      <c r="OQQ31" s="137"/>
      <c r="OQR31" s="137"/>
      <c r="OQS31" s="137"/>
      <c r="OQT31" s="137"/>
      <c r="OQU31" s="137"/>
      <c r="OQV31" s="137"/>
      <c r="OQW31" s="137"/>
      <c r="OQX31" s="137"/>
      <c r="OQY31" s="137"/>
      <c r="OQZ31" s="137"/>
      <c r="ORA31" s="137"/>
      <c r="ORB31" s="137"/>
      <c r="ORC31" s="137"/>
      <c r="ORD31" s="137"/>
      <c r="ORE31" s="137"/>
      <c r="ORF31" s="137"/>
      <c r="ORG31" s="137"/>
      <c r="ORH31" s="137"/>
      <c r="ORI31" s="137"/>
      <c r="ORJ31" s="137"/>
      <c r="ORK31" s="137"/>
      <c r="ORL31" s="137"/>
      <c r="ORM31" s="137"/>
      <c r="ORN31" s="137"/>
      <c r="ORO31" s="137"/>
      <c r="ORP31" s="137"/>
      <c r="ORQ31" s="137"/>
      <c r="ORR31" s="137"/>
      <c r="ORS31" s="137"/>
      <c r="ORT31" s="137"/>
      <c r="ORU31" s="137"/>
      <c r="ORV31" s="137"/>
      <c r="ORW31" s="137"/>
      <c r="ORX31" s="137"/>
      <c r="ORY31" s="137"/>
      <c r="ORZ31" s="137"/>
      <c r="OSA31" s="137"/>
      <c r="OSB31" s="137"/>
      <c r="OSC31" s="137"/>
      <c r="OSD31" s="137"/>
      <c r="OSE31" s="137"/>
      <c r="OSF31" s="137"/>
      <c r="OSG31" s="137"/>
      <c r="OSH31" s="137"/>
      <c r="OSI31" s="137"/>
      <c r="OSJ31" s="137"/>
      <c r="OSK31" s="137"/>
      <c r="OSL31" s="137"/>
      <c r="OSM31" s="137"/>
      <c r="OSN31" s="137"/>
      <c r="OSO31" s="137"/>
      <c r="OSP31" s="137"/>
      <c r="OSQ31" s="137"/>
      <c r="OSR31" s="137"/>
      <c r="OSS31" s="137"/>
      <c r="OST31" s="137"/>
      <c r="OSU31" s="137"/>
      <c r="OSV31" s="137"/>
      <c r="OSW31" s="137"/>
      <c r="OSX31" s="137"/>
      <c r="OSY31" s="137"/>
      <c r="OSZ31" s="137"/>
      <c r="OTA31" s="137"/>
      <c r="OTB31" s="137"/>
      <c r="OTC31" s="137"/>
      <c r="OTD31" s="137"/>
      <c r="OTE31" s="137"/>
      <c r="OTF31" s="137"/>
      <c r="OTG31" s="137"/>
      <c r="OTH31" s="137"/>
      <c r="OTI31" s="137"/>
      <c r="OTJ31" s="137"/>
      <c r="OTK31" s="137"/>
      <c r="OTL31" s="137"/>
      <c r="OTM31" s="137"/>
      <c r="OTN31" s="137"/>
      <c r="OTO31" s="137"/>
      <c r="OTP31" s="137"/>
      <c r="OTQ31" s="137"/>
      <c r="OTR31" s="137"/>
      <c r="OTS31" s="137"/>
      <c r="OTT31" s="137"/>
      <c r="OTU31" s="137"/>
      <c r="OTV31" s="137"/>
      <c r="OTW31" s="137"/>
      <c r="OTX31" s="137"/>
      <c r="OTY31" s="137"/>
      <c r="OTZ31" s="137"/>
      <c r="OUA31" s="137"/>
      <c r="OUB31" s="137"/>
      <c r="OUC31" s="137"/>
      <c r="OUD31" s="137"/>
      <c r="OUE31" s="137"/>
      <c r="OUF31" s="137"/>
      <c r="OUG31" s="137"/>
      <c r="OUH31" s="137"/>
      <c r="OUI31" s="137"/>
      <c r="OUJ31" s="137"/>
      <c r="OUK31" s="137"/>
      <c r="OUL31" s="137"/>
      <c r="OUM31" s="137"/>
      <c r="OUN31" s="137"/>
      <c r="OUO31" s="137"/>
      <c r="OUP31" s="137"/>
      <c r="OUQ31" s="137"/>
      <c r="OUR31" s="137"/>
      <c r="OUS31" s="137"/>
      <c r="OUT31" s="137"/>
      <c r="OUU31" s="137"/>
      <c r="OUV31" s="137"/>
      <c r="OUW31" s="137"/>
      <c r="OUX31" s="137"/>
      <c r="OUY31" s="137"/>
      <c r="OUZ31" s="137"/>
      <c r="OVA31" s="137"/>
      <c r="OVB31" s="137"/>
      <c r="OVC31" s="137"/>
      <c r="OVD31" s="137"/>
      <c r="OVE31" s="137"/>
      <c r="OVF31" s="137"/>
      <c r="OVG31" s="137"/>
      <c r="OVH31" s="137"/>
      <c r="OVI31" s="137"/>
      <c r="OVJ31" s="137"/>
      <c r="OVK31" s="137"/>
      <c r="OVL31" s="137"/>
      <c r="OVM31" s="137"/>
      <c r="OVN31" s="137"/>
      <c r="OVO31" s="137"/>
      <c r="OVP31" s="137"/>
      <c r="OVQ31" s="137"/>
      <c r="OVR31" s="137"/>
      <c r="OVS31" s="137"/>
      <c r="OVT31" s="137"/>
      <c r="OVU31" s="137"/>
      <c r="OVV31" s="137"/>
      <c r="OVW31" s="137"/>
      <c r="OVX31" s="137"/>
      <c r="OVY31" s="137"/>
      <c r="OVZ31" s="137"/>
      <c r="OWA31" s="137"/>
      <c r="OWB31" s="137"/>
      <c r="OWC31" s="137"/>
      <c r="OWD31" s="137"/>
      <c r="OWE31" s="137"/>
      <c r="OWF31" s="137"/>
      <c r="OWG31" s="137"/>
      <c r="OWH31" s="137"/>
      <c r="OWI31" s="137"/>
      <c r="OWJ31" s="137"/>
      <c r="OWK31" s="137"/>
      <c r="OWL31" s="137"/>
      <c r="OWM31" s="137"/>
      <c r="OWN31" s="137"/>
      <c r="OWO31" s="137"/>
      <c r="OWP31" s="137"/>
      <c r="OWQ31" s="137"/>
      <c r="OWR31" s="137"/>
      <c r="OWS31" s="137"/>
      <c r="OWT31" s="137"/>
      <c r="OWU31" s="137"/>
      <c r="OWV31" s="137"/>
      <c r="OWW31" s="137"/>
      <c r="OWX31" s="137"/>
      <c r="OWY31" s="137"/>
      <c r="OWZ31" s="137"/>
      <c r="OXA31" s="137"/>
      <c r="OXB31" s="137"/>
      <c r="OXC31" s="137"/>
      <c r="OXD31" s="137"/>
      <c r="OXE31" s="137"/>
      <c r="OXF31" s="137"/>
      <c r="OXG31" s="137"/>
      <c r="OXH31" s="137"/>
      <c r="OXI31" s="137"/>
      <c r="OXJ31" s="137"/>
      <c r="OXK31" s="137"/>
      <c r="OXL31" s="137"/>
      <c r="OXM31" s="137"/>
      <c r="OXN31" s="137"/>
      <c r="OXO31" s="137"/>
      <c r="OXP31" s="137"/>
      <c r="OXQ31" s="137"/>
      <c r="OXR31" s="137"/>
      <c r="OXS31" s="137"/>
      <c r="OXT31" s="137"/>
      <c r="OXU31" s="137"/>
      <c r="OXV31" s="137"/>
      <c r="OXW31" s="137"/>
      <c r="OXX31" s="137"/>
      <c r="OXY31" s="137"/>
      <c r="OXZ31" s="137"/>
      <c r="OYA31" s="137"/>
      <c r="OYB31" s="137"/>
      <c r="OYC31" s="137"/>
      <c r="OYD31" s="137"/>
      <c r="OYE31" s="137"/>
      <c r="OYF31" s="137"/>
      <c r="OYG31" s="137"/>
      <c r="OYH31" s="137"/>
      <c r="OYI31" s="137"/>
      <c r="OYJ31" s="137"/>
      <c r="OYK31" s="137"/>
      <c r="OYL31" s="137"/>
      <c r="OYM31" s="137"/>
      <c r="OYN31" s="137"/>
      <c r="OYO31" s="137"/>
      <c r="OYP31" s="137"/>
      <c r="OYQ31" s="137"/>
      <c r="OYR31" s="137"/>
      <c r="OYS31" s="137"/>
      <c r="OYT31" s="137"/>
      <c r="OYU31" s="137"/>
      <c r="OYV31" s="137"/>
      <c r="OYW31" s="137"/>
      <c r="OYX31" s="137"/>
      <c r="OYY31" s="137"/>
      <c r="OYZ31" s="137"/>
      <c r="OZA31" s="137"/>
      <c r="OZB31" s="137"/>
      <c r="OZC31" s="137"/>
      <c r="OZD31" s="137"/>
      <c r="OZE31" s="137"/>
      <c r="OZF31" s="137"/>
      <c r="OZG31" s="137"/>
      <c r="OZH31" s="137"/>
      <c r="OZI31" s="137"/>
      <c r="OZJ31" s="137"/>
      <c r="OZK31" s="137"/>
      <c r="OZL31" s="137"/>
      <c r="OZM31" s="137"/>
      <c r="OZN31" s="137"/>
      <c r="OZO31" s="137"/>
      <c r="OZP31" s="137"/>
      <c r="OZQ31" s="137"/>
      <c r="OZR31" s="137"/>
      <c r="OZS31" s="137"/>
      <c r="OZT31" s="137"/>
      <c r="OZU31" s="137"/>
      <c r="OZV31" s="137"/>
      <c r="OZW31" s="137"/>
      <c r="OZX31" s="137"/>
      <c r="OZY31" s="137"/>
      <c r="OZZ31" s="137"/>
      <c r="PAA31" s="137"/>
      <c r="PAB31" s="137"/>
      <c r="PAC31" s="137"/>
      <c r="PAD31" s="137"/>
      <c r="PAE31" s="137"/>
      <c r="PAF31" s="137"/>
      <c r="PAG31" s="137"/>
      <c r="PAH31" s="137"/>
      <c r="PAI31" s="137"/>
      <c r="PAJ31" s="137"/>
      <c r="PAK31" s="137"/>
      <c r="PAL31" s="137"/>
      <c r="PAM31" s="137"/>
      <c r="PAN31" s="137"/>
      <c r="PAO31" s="137"/>
      <c r="PAP31" s="137"/>
      <c r="PAQ31" s="137"/>
      <c r="PAR31" s="137"/>
      <c r="PAS31" s="137"/>
      <c r="PAT31" s="137"/>
      <c r="PAU31" s="137"/>
      <c r="PAV31" s="137"/>
      <c r="PAW31" s="137"/>
      <c r="PAX31" s="137"/>
      <c r="PAY31" s="137"/>
      <c r="PAZ31" s="137"/>
      <c r="PBA31" s="137"/>
      <c r="PBB31" s="137"/>
      <c r="PBC31" s="137"/>
      <c r="PBD31" s="137"/>
      <c r="PBE31" s="137"/>
      <c r="PBF31" s="137"/>
      <c r="PBG31" s="137"/>
      <c r="PBH31" s="137"/>
      <c r="PBI31" s="137"/>
      <c r="PBJ31" s="137"/>
      <c r="PBK31" s="137"/>
      <c r="PBL31" s="137"/>
      <c r="PBM31" s="137"/>
      <c r="PBN31" s="137"/>
      <c r="PBO31" s="137"/>
      <c r="PBP31" s="137"/>
      <c r="PBQ31" s="137"/>
      <c r="PBR31" s="137"/>
      <c r="PBS31" s="137"/>
      <c r="PBT31" s="137"/>
      <c r="PBU31" s="137"/>
      <c r="PBV31" s="137"/>
      <c r="PBW31" s="137"/>
      <c r="PBX31" s="137"/>
      <c r="PBY31" s="137"/>
      <c r="PBZ31" s="137"/>
      <c r="PCA31" s="137"/>
      <c r="PCB31" s="137"/>
      <c r="PCC31" s="137"/>
      <c r="PCD31" s="137"/>
      <c r="PCE31" s="137"/>
      <c r="PCF31" s="137"/>
      <c r="PCG31" s="137"/>
      <c r="PCH31" s="137"/>
      <c r="PCI31" s="137"/>
      <c r="PCJ31" s="137"/>
      <c r="PCK31" s="137"/>
      <c r="PCL31" s="137"/>
      <c r="PCM31" s="137"/>
      <c r="PCN31" s="137"/>
      <c r="PCO31" s="137"/>
      <c r="PCP31" s="137"/>
      <c r="PCQ31" s="137"/>
      <c r="PCR31" s="137"/>
      <c r="PCS31" s="137"/>
      <c r="PCT31" s="137"/>
      <c r="PCU31" s="137"/>
      <c r="PCV31" s="137"/>
      <c r="PCW31" s="137"/>
      <c r="PCX31" s="137"/>
      <c r="PCY31" s="137"/>
      <c r="PCZ31" s="137"/>
      <c r="PDA31" s="137"/>
      <c r="PDB31" s="137"/>
      <c r="PDC31" s="137"/>
      <c r="PDD31" s="137"/>
      <c r="PDE31" s="137"/>
      <c r="PDF31" s="137"/>
      <c r="PDG31" s="137"/>
      <c r="PDH31" s="137"/>
      <c r="PDI31" s="137"/>
      <c r="PDJ31" s="137"/>
      <c r="PDK31" s="137"/>
      <c r="PDL31" s="137"/>
      <c r="PDM31" s="137"/>
      <c r="PDN31" s="137"/>
      <c r="PDO31" s="137"/>
      <c r="PDP31" s="137"/>
      <c r="PDQ31" s="137"/>
      <c r="PDR31" s="137"/>
      <c r="PDS31" s="137"/>
      <c r="PDT31" s="137"/>
      <c r="PDU31" s="137"/>
      <c r="PDV31" s="137"/>
      <c r="PDW31" s="137"/>
      <c r="PDX31" s="137"/>
      <c r="PDY31" s="137"/>
      <c r="PDZ31" s="137"/>
      <c r="PEA31" s="137"/>
      <c r="PEB31" s="137"/>
      <c r="PEC31" s="137"/>
      <c r="PED31" s="137"/>
      <c r="PEE31" s="137"/>
      <c r="PEF31" s="137"/>
      <c r="PEG31" s="137"/>
      <c r="PEH31" s="137"/>
      <c r="PEI31" s="137"/>
      <c r="PEJ31" s="137"/>
      <c r="PEK31" s="137"/>
      <c r="PEL31" s="137"/>
      <c r="PEM31" s="137"/>
      <c r="PEN31" s="137"/>
      <c r="PEO31" s="137"/>
      <c r="PEP31" s="137"/>
      <c r="PEQ31" s="137"/>
      <c r="PER31" s="137"/>
      <c r="PES31" s="137"/>
      <c r="PET31" s="137"/>
      <c r="PEU31" s="137"/>
      <c r="PEV31" s="137"/>
      <c r="PEW31" s="137"/>
      <c r="PEX31" s="137"/>
      <c r="PEY31" s="137"/>
      <c r="PEZ31" s="137"/>
      <c r="PFA31" s="137"/>
      <c r="PFB31" s="137"/>
      <c r="PFC31" s="137"/>
      <c r="PFD31" s="137"/>
      <c r="PFE31" s="137"/>
      <c r="PFF31" s="137"/>
      <c r="PFG31" s="137"/>
      <c r="PFH31" s="137"/>
      <c r="PFI31" s="137"/>
      <c r="PFJ31" s="137"/>
      <c r="PFK31" s="137"/>
      <c r="PFL31" s="137"/>
      <c r="PFM31" s="137"/>
      <c r="PFN31" s="137"/>
      <c r="PFO31" s="137"/>
      <c r="PFP31" s="137"/>
      <c r="PFQ31" s="137"/>
      <c r="PFR31" s="137"/>
      <c r="PFS31" s="137"/>
      <c r="PFT31" s="137"/>
      <c r="PFU31" s="137"/>
      <c r="PFV31" s="137"/>
      <c r="PFW31" s="137"/>
      <c r="PFX31" s="137"/>
      <c r="PFY31" s="137"/>
      <c r="PFZ31" s="137"/>
      <c r="PGA31" s="137"/>
      <c r="PGB31" s="137"/>
      <c r="PGC31" s="137"/>
      <c r="PGD31" s="137"/>
      <c r="PGE31" s="137"/>
      <c r="PGF31" s="137"/>
      <c r="PGG31" s="137"/>
      <c r="PGH31" s="137"/>
      <c r="PGI31" s="137"/>
      <c r="PGJ31" s="137"/>
      <c r="PGK31" s="137"/>
      <c r="PGL31" s="137"/>
      <c r="PGM31" s="137"/>
      <c r="PGN31" s="137"/>
      <c r="PGO31" s="137"/>
      <c r="PGP31" s="137"/>
      <c r="PGQ31" s="137"/>
      <c r="PGR31" s="137"/>
      <c r="PGS31" s="137"/>
      <c r="PGT31" s="137"/>
      <c r="PGU31" s="137"/>
      <c r="PGV31" s="137"/>
      <c r="PGW31" s="137"/>
      <c r="PGX31" s="137"/>
      <c r="PGY31" s="137"/>
      <c r="PGZ31" s="137"/>
      <c r="PHA31" s="137"/>
      <c r="PHB31" s="137"/>
      <c r="PHC31" s="137"/>
      <c r="PHD31" s="137"/>
      <c r="PHE31" s="137"/>
      <c r="PHF31" s="137"/>
      <c r="PHG31" s="137"/>
      <c r="PHH31" s="137"/>
      <c r="PHI31" s="137"/>
      <c r="PHJ31" s="137"/>
      <c r="PHK31" s="137"/>
      <c r="PHL31" s="137"/>
      <c r="PHM31" s="137"/>
      <c r="PHN31" s="137"/>
      <c r="PHO31" s="137"/>
      <c r="PHP31" s="137"/>
      <c r="PHQ31" s="137"/>
      <c r="PHR31" s="137"/>
      <c r="PHS31" s="137"/>
      <c r="PHT31" s="137"/>
      <c r="PHU31" s="137"/>
      <c r="PHV31" s="137"/>
      <c r="PHW31" s="137"/>
      <c r="PHX31" s="137"/>
      <c r="PHY31" s="137"/>
      <c r="PHZ31" s="137"/>
      <c r="PIA31" s="137"/>
      <c r="PIB31" s="137"/>
      <c r="PIC31" s="137"/>
      <c r="PID31" s="137"/>
      <c r="PIE31" s="137"/>
      <c r="PIF31" s="137"/>
      <c r="PIG31" s="137"/>
      <c r="PIH31" s="137"/>
      <c r="PII31" s="137"/>
      <c r="PIJ31" s="137"/>
      <c r="PIK31" s="137"/>
      <c r="PIL31" s="137"/>
      <c r="PIM31" s="137"/>
      <c r="PIN31" s="137"/>
      <c r="PIO31" s="137"/>
      <c r="PIP31" s="137"/>
      <c r="PIQ31" s="137"/>
      <c r="PIR31" s="137"/>
      <c r="PIS31" s="137"/>
      <c r="PIT31" s="137"/>
      <c r="PIU31" s="137"/>
      <c r="PIV31" s="137"/>
      <c r="PIW31" s="137"/>
      <c r="PIX31" s="137"/>
      <c r="PIY31" s="137"/>
      <c r="PIZ31" s="137"/>
      <c r="PJA31" s="137"/>
      <c r="PJB31" s="137"/>
      <c r="PJC31" s="137"/>
      <c r="PJD31" s="137"/>
      <c r="PJE31" s="137"/>
      <c r="PJF31" s="137"/>
      <c r="PJG31" s="137"/>
      <c r="PJH31" s="137"/>
      <c r="PJI31" s="137"/>
      <c r="PJJ31" s="137"/>
      <c r="PJK31" s="137"/>
      <c r="PJL31" s="137"/>
      <c r="PJM31" s="137"/>
      <c r="PJN31" s="137"/>
      <c r="PJO31" s="137"/>
      <c r="PJP31" s="137"/>
      <c r="PJQ31" s="137"/>
      <c r="PJR31" s="137"/>
      <c r="PJS31" s="137"/>
      <c r="PJT31" s="137"/>
      <c r="PJU31" s="137"/>
      <c r="PJV31" s="137"/>
      <c r="PJW31" s="137"/>
      <c r="PJX31" s="137"/>
      <c r="PJY31" s="137"/>
      <c r="PJZ31" s="137"/>
      <c r="PKA31" s="137"/>
      <c r="PKB31" s="137"/>
      <c r="PKC31" s="137"/>
      <c r="PKD31" s="137"/>
      <c r="PKE31" s="137"/>
      <c r="PKF31" s="137"/>
      <c r="PKG31" s="137"/>
      <c r="PKH31" s="137"/>
      <c r="PKI31" s="137"/>
      <c r="PKJ31" s="137"/>
      <c r="PKK31" s="137"/>
      <c r="PKL31" s="137"/>
      <c r="PKM31" s="137"/>
      <c r="PKN31" s="137"/>
      <c r="PKO31" s="137"/>
      <c r="PKP31" s="137"/>
      <c r="PKQ31" s="137"/>
      <c r="PKR31" s="137"/>
      <c r="PKS31" s="137"/>
      <c r="PKT31" s="137"/>
      <c r="PKU31" s="137"/>
      <c r="PKV31" s="137"/>
      <c r="PKW31" s="137"/>
      <c r="PKX31" s="137"/>
      <c r="PKY31" s="137"/>
      <c r="PKZ31" s="137"/>
      <c r="PLA31" s="137"/>
      <c r="PLB31" s="137"/>
      <c r="PLC31" s="137"/>
      <c r="PLD31" s="137"/>
      <c r="PLE31" s="137"/>
      <c r="PLF31" s="137"/>
      <c r="PLG31" s="137"/>
      <c r="PLH31" s="137"/>
      <c r="PLI31" s="137"/>
      <c r="PLJ31" s="137"/>
      <c r="PLK31" s="137"/>
      <c r="PLL31" s="137"/>
      <c r="PLM31" s="137"/>
      <c r="PLN31" s="137"/>
      <c r="PLO31" s="137"/>
      <c r="PLP31" s="137"/>
      <c r="PLQ31" s="137"/>
      <c r="PLR31" s="137"/>
      <c r="PLS31" s="137"/>
      <c r="PLT31" s="137"/>
      <c r="PLU31" s="137"/>
      <c r="PLV31" s="137"/>
      <c r="PLW31" s="137"/>
      <c r="PLX31" s="137"/>
      <c r="PLY31" s="137"/>
      <c r="PLZ31" s="137"/>
      <c r="PMA31" s="137"/>
      <c r="PMB31" s="137"/>
      <c r="PMC31" s="137"/>
      <c r="PMD31" s="137"/>
      <c r="PME31" s="137"/>
      <c r="PMF31" s="137"/>
      <c r="PMG31" s="137"/>
      <c r="PMH31" s="137"/>
      <c r="PMI31" s="137"/>
      <c r="PMJ31" s="137"/>
      <c r="PMK31" s="137"/>
      <c r="PML31" s="137"/>
      <c r="PMM31" s="137"/>
      <c r="PMN31" s="137"/>
      <c r="PMO31" s="137"/>
      <c r="PMP31" s="137"/>
      <c r="PMQ31" s="137"/>
      <c r="PMR31" s="137"/>
      <c r="PMS31" s="137"/>
      <c r="PMT31" s="137"/>
      <c r="PMU31" s="137"/>
      <c r="PMV31" s="137"/>
      <c r="PMW31" s="137"/>
      <c r="PMX31" s="137"/>
      <c r="PMY31" s="137"/>
      <c r="PMZ31" s="137"/>
      <c r="PNA31" s="137"/>
      <c r="PNB31" s="137"/>
      <c r="PNC31" s="137"/>
      <c r="PND31" s="137"/>
      <c r="PNE31" s="137"/>
      <c r="PNF31" s="137"/>
      <c r="PNG31" s="137"/>
      <c r="PNH31" s="137"/>
      <c r="PNI31" s="137"/>
      <c r="PNJ31" s="137"/>
      <c r="PNK31" s="137"/>
      <c r="PNL31" s="137"/>
      <c r="PNM31" s="137"/>
      <c r="PNN31" s="137"/>
      <c r="PNO31" s="137"/>
      <c r="PNP31" s="137"/>
      <c r="PNQ31" s="137"/>
      <c r="PNR31" s="137"/>
      <c r="PNS31" s="137"/>
      <c r="PNT31" s="137"/>
      <c r="PNU31" s="137"/>
      <c r="PNV31" s="137"/>
      <c r="PNW31" s="137"/>
      <c r="PNX31" s="137"/>
      <c r="PNY31" s="137"/>
      <c r="PNZ31" s="137"/>
      <c r="POA31" s="137"/>
      <c r="POB31" s="137"/>
      <c r="POC31" s="137"/>
      <c r="POD31" s="137"/>
      <c r="POE31" s="137"/>
      <c r="POF31" s="137"/>
      <c r="POG31" s="137"/>
      <c r="POH31" s="137"/>
      <c r="POI31" s="137"/>
      <c r="POJ31" s="137"/>
      <c r="POK31" s="137"/>
      <c r="POL31" s="137"/>
      <c r="POM31" s="137"/>
      <c r="PON31" s="137"/>
      <c r="POO31" s="137"/>
      <c r="POP31" s="137"/>
      <c r="POQ31" s="137"/>
      <c r="POR31" s="137"/>
      <c r="POS31" s="137"/>
      <c r="POT31" s="137"/>
      <c r="POU31" s="137"/>
      <c r="POV31" s="137"/>
      <c r="POW31" s="137"/>
      <c r="POX31" s="137"/>
      <c r="POY31" s="137"/>
      <c r="POZ31" s="137"/>
      <c r="PPA31" s="137"/>
      <c r="PPB31" s="137"/>
      <c r="PPC31" s="137"/>
      <c r="PPD31" s="137"/>
      <c r="PPE31" s="137"/>
      <c r="PPF31" s="137"/>
      <c r="PPG31" s="137"/>
      <c r="PPH31" s="137"/>
      <c r="PPI31" s="137"/>
      <c r="PPJ31" s="137"/>
      <c r="PPK31" s="137"/>
      <c r="PPL31" s="137"/>
      <c r="PPM31" s="137"/>
      <c r="PPN31" s="137"/>
      <c r="PPO31" s="137"/>
      <c r="PPP31" s="137"/>
      <c r="PPQ31" s="137"/>
      <c r="PPR31" s="137"/>
      <c r="PPS31" s="137"/>
      <c r="PPT31" s="137"/>
      <c r="PPU31" s="137"/>
      <c r="PPV31" s="137"/>
      <c r="PPW31" s="137"/>
      <c r="PPX31" s="137"/>
      <c r="PPY31" s="137"/>
      <c r="PPZ31" s="137"/>
      <c r="PQA31" s="137"/>
      <c r="PQB31" s="137"/>
      <c r="PQC31" s="137"/>
      <c r="PQD31" s="137"/>
      <c r="PQE31" s="137"/>
      <c r="PQF31" s="137"/>
      <c r="PQG31" s="137"/>
      <c r="PQH31" s="137"/>
      <c r="PQI31" s="137"/>
      <c r="PQJ31" s="137"/>
      <c r="PQK31" s="137"/>
      <c r="PQL31" s="137"/>
      <c r="PQM31" s="137"/>
      <c r="PQN31" s="137"/>
      <c r="PQO31" s="137"/>
      <c r="PQP31" s="137"/>
      <c r="PQQ31" s="137"/>
      <c r="PQR31" s="137"/>
      <c r="PQS31" s="137"/>
      <c r="PQT31" s="137"/>
      <c r="PQU31" s="137"/>
      <c r="PQV31" s="137"/>
      <c r="PQW31" s="137"/>
      <c r="PQX31" s="137"/>
      <c r="PQY31" s="137"/>
      <c r="PQZ31" s="137"/>
      <c r="PRA31" s="137"/>
      <c r="PRB31" s="137"/>
      <c r="PRC31" s="137"/>
      <c r="PRD31" s="137"/>
      <c r="PRE31" s="137"/>
      <c r="PRF31" s="137"/>
      <c r="PRG31" s="137"/>
      <c r="PRH31" s="137"/>
      <c r="PRI31" s="137"/>
      <c r="PRJ31" s="137"/>
      <c r="PRK31" s="137"/>
      <c r="PRL31" s="137"/>
      <c r="PRM31" s="137"/>
      <c r="PRN31" s="137"/>
      <c r="PRO31" s="137"/>
      <c r="PRP31" s="137"/>
      <c r="PRQ31" s="137"/>
      <c r="PRR31" s="137"/>
      <c r="PRS31" s="137"/>
      <c r="PRT31" s="137"/>
      <c r="PRU31" s="137"/>
      <c r="PRV31" s="137"/>
      <c r="PRW31" s="137"/>
      <c r="PRX31" s="137"/>
      <c r="PRY31" s="137"/>
      <c r="PRZ31" s="137"/>
      <c r="PSA31" s="137"/>
      <c r="PSB31" s="137"/>
      <c r="PSC31" s="137"/>
      <c r="PSD31" s="137"/>
      <c r="PSE31" s="137"/>
      <c r="PSF31" s="137"/>
      <c r="PSG31" s="137"/>
      <c r="PSH31" s="137"/>
      <c r="PSI31" s="137"/>
      <c r="PSJ31" s="137"/>
      <c r="PSK31" s="137"/>
      <c r="PSL31" s="137"/>
      <c r="PSM31" s="137"/>
      <c r="PSN31" s="137"/>
      <c r="PSO31" s="137"/>
      <c r="PSP31" s="137"/>
      <c r="PSQ31" s="137"/>
      <c r="PSR31" s="137"/>
      <c r="PSS31" s="137"/>
      <c r="PST31" s="137"/>
      <c r="PSU31" s="137"/>
      <c r="PSV31" s="137"/>
      <c r="PSW31" s="137"/>
      <c r="PSX31" s="137"/>
      <c r="PSY31" s="137"/>
      <c r="PSZ31" s="137"/>
      <c r="PTA31" s="137"/>
      <c r="PTB31" s="137"/>
      <c r="PTC31" s="137"/>
      <c r="PTD31" s="137"/>
      <c r="PTE31" s="137"/>
      <c r="PTF31" s="137"/>
      <c r="PTG31" s="137"/>
      <c r="PTH31" s="137"/>
      <c r="PTI31" s="137"/>
      <c r="PTJ31" s="137"/>
      <c r="PTK31" s="137"/>
      <c r="PTL31" s="137"/>
      <c r="PTM31" s="137"/>
      <c r="PTN31" s="137"/>
      <c r="PTO31" s="137"/>
      <c r="PTP31" s="137"/>
      <c r="PTQ31" s="137"/>
      <c r="PTR31" s="137"/>
      <c r="PTS31" s="137"/>
      <c r="PTT31" s="137"/>
      <c r="PTU31" s="137"/>
      <c r="PTV31" s="137"/>
      <c r="PTW31" s="137"/>
      <c r="PTX31" s="137"/>
      <c r="PTY31" s="137"/>
      <c r="PTZ31" s="137"/>
      <c r="PUA31" s="137"/>
      <c r="PUB31" s="137"/>
      <c r="PUC31" s="137"/>
      <c r="PUD31" s="137"/>
      <c r="PUE31" s="137"/>
      <c r="PUF31" s="137"/>
      <c r="PUG31" s="137"/>
      <c r="PUH31" s="137"/>
      <c r="PUI31" s="137"/>
      <c r="PUJ31" s="137"/>
      <c r="PUK31" s="137"/>
      <c r="PUL31" s="137"/>
      <c r="PUM31" s="137"/>
      <c r="PUN31" s="137"/>
      <c r="PUO31" s="137"/>
      <c r="PUP31" s="137"/>
      <c r="PUQ31" s="137"/>
      <c r="PUR31" s="137"/>
      <c r="PUS31" s="137"/>
      <c r="PUT31" s="137"/>
      <c r="PUU31" s="137"/>
      <c r="PUV31" s="137"/>
      <c r="PUW31" s="137"/>
      <c r="PUX31" s="137"/>
      <c r="PUY31" s="137"/>
      <c r="PUZ31" s="137"/>
      <c r="PVA31" s="137"/>
      <c r="PVB31" s="137"/>
      <c r="PVC31" s="137"/>
      <c r="PVD31" s="137"/>
      <c r="PVE31" s="137"/>
      <c r="PVF31" s="137"/>
      <c r="PVG31" s="137"/>
      <c r="PVH31" s="137"/>
      <c r="PVI31" s="137"/>
      <c r="PVJ31" s="137"/>
      <c r="PVK31" s="137"/>
      <c r="PVL31" s="137"/>
      <c r="PVM31" s="137"/>
      <c r="PVN31" s="137"/>
      <c r="PVO31" s="137"/>
      <c r="PVP31" s="137"/>
      <c r="PVQ31" s="137"/>
      <c r="PVR31" s="137"/>
      <c r="PVS31" s="137"/>
      <c r="PVT31" s="137"/>
      <c r="PVU31" s="137"/>
      <c r="PVV31" s="137"/>
      <c r="PVW31" s="137"/>
      <c r="PVX31" s="137"/>
      <c r="PVY31" s="137"/>
      <c r="PVZ31" s="137"/>
      <c r="PWA31" s="137"/>
      <c r="PWB31" s="137"/>
      <c r="PWC31" s="137"/>
      <c r="PWD31" s="137"/>
      <c r="PWE31" s="137"/>
      <c r="PWF31" s="137"/>
      <c r="PWG31" s="137"/>
      <c r="PWH31" s="137"/>
      <c r="PWI31" s="137"/>
      <c r="PWJ31" s="137"/>
      <c r="PWK31" s="137"/>
      <c r="PWL31" s="137"/>
      <c r="PWM31" s="137"/>
      <c r="PWN31" s="137"/>
      <c r="PWO31" s="137"/>
      <c r="PWP31" s="137"/>
      <c r="PWQ31" s="137"/>
      <c r="PWR31" s="137"/>
      <c r="PWS31" s="137"/>
      <c r="PWT31" s="137"/>
      <c r="PWU31" s="137"/>
      <c r="PWV31" s="137"/>
      <c r="PWW31" s="137"/>
      <c r="PWX31" s="137"/>
      <c r="PWY31" s="137"/>
      <c r="PWZ31" s="137"/>
      <c r="PXA31" s="137"/>
      <c r="PXB31" s="137"/>
      <c r="PXC31" s="137"/>
      <c r="PXD31" s="137"/>
      <c r="PXE31" s="137"/>
      <c r="PXF31" s="137"/>
      <c r="PXG31" s="137"/>
      <c r="PXH31" s="137"/>
      <c r="PXI31" s="137"/>
      <c r="PXJ31" s="137"/>
      <c r="PXK31" s="137"/>
      <c r="PXL31" s="137"/>
      <c r="PXM31" s="137"/>
      <c r="PXN31" s="137"/>
      <c r="PXO31" s="137"/>
      <c r="PXP31" s="137"/>
      <c r="PXQ31" s="137"/>
      <c r="PXR31" s="137"/>
      <c r="PXS31" s="137"/>
      <c r="PXT31" s="137"/>
      <c r="PXU31" s="137"/>
      <c r="PXV31" s="137"/>
      <c r="PXW31" s="137"/>
      <c r="PXX31" s="137"/>
      <c r="PXY31" s="137"/>
      <c r="PXZ31" s="137"/>
      <c r="PYA31" s="137"/>
      <c r="PYB31" s="137"/>
      <c r="PYC31" s="137"/>
      <c r="PYD31" s="137"/>
      <c r="PYE31" s="137"/>
      <c r="PYF31" s="137"/>
      <c r="PYG31" s="137"/>
      <c r="PYH31" s="137"/>
      <c r="PYI31" s="137"/>
      <c r="PYJ31" s="137"/>
      <c r="PYK31" s="137"/>
      <c r="PYL31" s="137"/>
      <c r="PYM31" s="137"/>
      <c r="PYN31" s="137"/>
      <c r="PYO31" s="137"/>
      <c r="PYP31" s="137"/>
      <c r="PYQ31" s="137"/>
      <c r="PYR31" s="137"/>
      <c r="PYS31" s="137"/>
      <c r="PYT31" s="137"/>
      <c r="PYU31" s="137"/>
      <c r="PYV31" s="137"/>
      <c r="PYW31" s="137"/>
      <c r="PYX31" s="137"/>
      <c r="PYY31" s="137"/>
      <c r="PYZ31" s="137"/>
      <c r="PZA31" s="137"/>
      <c r="PZB31" s="137"/>
      <c r="PZC31" s="137"/>
      <c r="PZD31" s="137"/>
      <c r="PZE31" s="137"/>
      <c r="PZF31" s="137"/>
      <c r="PZG31" s="137"/>
      <c r="PZH31" s="137"/>
      <c r="PZI31" s="137"/>
      <c r="PZJ31" s="137"/>
      <c r="PZK31" s="137"/>
      <c r="PZL31" s="137"/>
      <c r="PZM31" s="137"/>
      <c r="PZN31" s="137"/>
      <c r="PZO31" s="137"/>
      <c r="PZP31" s="137"/>
      <c r="PZQ31" s="137"/>
      <c r="PZR31" s="137"/>
      <c r="PZS31" s="137"/>
      <c r="PZT31" s="137"/>
      <c r="PZU31" s="137"/>
      <c r="PZV31" s="137"/>
      <c r="PZW31" s="137"/>
      <c r="PZX31" s="137"/>
      <c r="PZY31" s="137"/>
      <c r="PZZ31" s="137"/>
      <c r="QAA31" s="137"/>
      <c r="QAB31" s="137"/>
      <c r="QAC31" s="137"/>
      <c r="QAD31" s="137"/>
      <c r="QAE31" s="137"/>
      <c r="QAF31" s="137"/>
      <c r="QAG31" s="137"/>
      <c r="QAH31" s="137"/>
      <c r="QAI31" s="137"/>
      <c r="QAJ31" s="137"/>
      <c r="QAK31" s="137"/>
      <c r="QAL31" s="137"/>
      <c r="QAM31" s="137"/>
      <c r="QAN31" s="137"/>
      <c r="QAO31" s="137"/>
      <c r="QAP31" s="137"/>
      <c r="QAQ31" s="137"/>
      <c r="QAR31" s="137"/>
      <c r="QAS31" s="137"/>
      <c r="QAT31" s="137"/>
      <c r="QAU31" s="137"/>
      <c r="QAV31" s="137"/>
      <c r="QAW31" s="137"/>
      <c r="QAX31" s="137"/>
      <c r="QAY31" s="137"/>
      <c r="QAZ31" s="137"/>
      <c r="QBA31" s="137"/>
      <c r="QBB31" s="137"/>
      <c r="QBC31" s="137"/>
      <c r="QBD31" s="137"/>
      <c r="QBE31" s="137"/>
      <c r="QBF31" s="137"/>
      <c r="QBG31" s="137"/>
      <c r="QBH31" s="137"/>
      <c r="QBI31" s="137"/>
      <c r="QBJ31" s="137"/>
      <c r="QBK31" s="137"/>
      <c r="QBL31" s="137"/>
      <c r="QBM31" s="137"/>
      <c r="QBN31" s="137"/>
      <c r="QBO31" s="137"/>
      <c r="QBP31" s="137"/>
      <c r="QBQ31" s="137"/>
      <c r="QBR31" s="137"/>
      <c r="QBS31" s="137"/>
      <c r="QBT31" s="137"/>
      <c r="QBU31" s="137"/>
      <c r="QBV31" s="137"/>
      <c r="QBW31" s="137"/>
      <c r="QBX31" s="137"/>
      <c r="QBY31" s="137"/>
      <c r="QBZ31" s="137"/>
      <c r="QCA31" s="137"/>
      <c r="QCB31" s="137"/>
      <c r="QCC31" s="137"/>
      <c r="QCD31" s="137"/>
      <c r="QCE31" s="137"/>
      <c r="QCF31" s="137"/>
      <c r="QCG31" s="137"/>
      <c r="QCH31" s="137"/>
      <c r="QCI31" s="137"/>
      <c r="QCJ31" s="137"/>
      <c r="QCK31" s="137"/>
      <c r="QCL31" s="137"/>
      <c r="QCM31" s="137"/>
      <c r="QCN31" s="137"/>
      <c r="QCO31" s="137"/>
      <c r="QCP31" s="137"/>
      <c r="QCQ31" s="137"/>
      <c r="QCR31" s="137"/>
      <c r="QCS31" s="137"/>
      <c r="QCT31" s="137"/>
      <c r="QCU31" s="137"/>
      <c r="QCV31" s="137"/>
      <c r="QCW31" s="137"/>
      <c r="QCX31" s="137"/>
      <c r="QCY31" s="137"/>
      <c r="QCZ31" s="137"/>
      <c r="QDA31" s="137"/>
      <c r="QDB31" s="137"/>
      <c r="QDC31" s="137"/>
      <c r="QDD31" s="137"/>
      <c r="QDE31" s="137"/>
      <c r="QDF31" s="137"/>
      <c r="QDG31" s="137"/>
      <c r="QDH31" s="137"/>
      <c r="QDI31" s="137"/>
      <c r="QDJ31" s="137"/>
      <c r="QDK31" s="137"/>
      <c r="QDL31" s="137"/>
      <c r="QDM31" s="137"/>
      <c r="QDN31" s="137"/>
      <c r="QDO31" s="137"/>
      <c r="QDP31" s="137"/>
      <c r="QDQ31" s="137"/>
      <c r="QDR31" s="137"/>
      <c r="QDS31" s="137"/>
      <c r="QDT31" s="137"/>
      <c r="QDU31" s="137"/>
      <c r="QDV31" s="137"/>
      <c r="QDW31" s="137"/>
      <c r="QDX31" s="137"/>
      <c r="QDY31" s="137"/>
      <c r="QDZ31" s="137"/>
      <c r="QEA31" s="137"/>
      <c r="QEB31" s="137"/>
      <c r="QEC31" s="137"/>
      <c r="QED31" s="137"/>
      <c r="QEE31" s="137"/>
      <c r="QEF31" s="137"/>
      <c r="QEG31" s="137"/>
      <c r="QEH31" s="137"/>
      <c r="QEI31" s="137"/>
      <c r="QEJ31" s="137"/>
      <c r="QEK31" s="137"/>
      <c r="QEL31" s="137"/>
      <c r="QEM31" s="137"/>
      <c r="QEN31" s="137"/>
      <c r="QEO31" s="137"/>
      <c r="QEP31" s="137"/>
      <c r="QEQ31" s="137"/>
      <c r="QER31" s="137"/>
      <c r="QES31" s="137"/>
      <c r="QET31" s="137"/>
      <c r="QEU31" s="137"/>
      <c r="QEV31" s="137"/>
      <c r="QEW31" s="137"/>
      <c r="QEX31" s="137"/>
      <c r="QEY31" s="137"/>
      <c r="QEZ31" s="137"/>
      <c r="QFA31" s="137"/>
      <c r="QFB31" s="137"/>
      <c r="QFC31" s="137"/>
      <c r="QFD31" s="137"/>
      <c r="QFE31" s="137"/>
      <c r="QFF31" s="137"/>
      <c r="QFG31" s="137"/>
      <c r="QFH31" s="137"/>
      <c r="QFI31" s="137"/>
      <c r="QFJ31" s="137"/>
      <c r="QFK31" s="137"/>
      <c r="QFL31" s="137"/>
      <c r="QFM31" s="137"/>
      <c r="QFN31" s="137"/>
      <c r="QFO31" s="137"/>
      <c r="QFP31" s="137"/>
      <c r="QFQ31" s="137"/>
      <c r="QFR31" s="137"/>
      <c r="QFS31" s="137"/>
      <c r="QFT31" s="137"/>
      <c r="QFU31" s="137"/>
      <c r="QFV31" s="137"/>
      <c r="QFW31" s="137"/>
      <c r="QFX31" s="137"/>
      <c r="QFY31" s="137"/>
      <c r="QFZ31" s="137"/>
      <c r="QGA31" s="137"/>
      <c r="QGB31" s="137"/>
      <c r="QGC31" s="137"/>
      <c r="QGD31" s="137"/>
      <c r="QGE31" s="137"/>
      <c r="QGF31" s="137"/>
      <c r="QGG31" s="137"/>
      <c r="QGH31" s="137"/>
      <c r="QGI31" s="137"/>
      <c r="QGJ31" s="137"/>
      <c r="QGK31" s="137"/>
      <c r="QGL31" s="137"/>
      <c r="QGM31" s="137"/>
      <c r="QGN31" s="137"/>
      <c r="QGO31" s="137"/>
      <c r="QGP31" s="137"/>
      <c r="QGQ31" s="137"/>
      <c r="QGR31" s="137"/>
      <c r="QGS31" s="137"/>
      <c r="QGT31" s="137"/>
      <c r="QGU31" s="137"/>
      <c r="QGV31" s="137"/>
      <c r="QGW31" s="137"/>
      <c r="QGX31" s="137"/>
      <c r="QGY31" s="137"/>
      <c r="QGZ31" s="137"/>
      <c r="QHA31" s="137"/>
      <c r="QHB31" s="137"/>
      <c r="QHC31" s="137"/>
      <c r="QHD31" s="137"/>
      <c r="QHE31" s="137"/>
      <c r="QHF31" s="137"/>
      <c r="QHG31" s="137"/>
      <c r="QHH31" s="137"/>
      <c r="QHI31" s="137"/>
      <c r="QHJ31" s="137"/>
      <c r="QHK31" s="137"/>
      <c r="QHL31" s="137"/>
      <c r="QHM31" s="137"/>
      <c r="QHN31" s="137"/>
      <c r="QHO31" s="137"/>
      <c r="QHP31" s="137"/>
      <c r="QHQ31" s="137"/>
      <c r="QHR31" s="137"/>
      <c r="QHS31" s="137"/>
      <c r="QHT31" s="137"/>
      <c r="QHU31" s="137"/>
      <c r="QHV31" s="137"/>
      <c r="QHW31" s="137"/>
      <c r="QHX31" s="137"/>
      <c r="QHY31" s="137"/>
      <c r="QHZ31" s="137"/>
      <c r="QIA31" s="137"/>
      <c r="QIB31" s="137"/>
      <c r="QIC31" s="137"/>
      <c r="QID31" s="137"/>
      <c r="QIE31" s="137"/>
      <c r="QIF31" s="137"/>
      <c r="QIG31" s="137"/>
      <c r="QIH31" s="137"/>
      <c r="QII31" s="137"/>
      <c r="QIJ31" s="137"/>
      <c r="QIK31" s="137"/>
      <c r="QIL31" s="137"/>
      <c r="QIM31" s="137"/>
      <c r="QIN31" s="137"/>
      <c r="QIO31" s="137"/>
      <c r="QIP31" s="137"/>
      <c r="QIQ31" s="137"/>
      <c r="QIR31" s="137"/>
      <c r="QIS31" s="137"/>
      <c r="QIT31" s="137"/>
      <c r="QIU31" s="137"/>
      <c r="QIV31" s="137"/>
      <c r="QIW31" s="137"/>
      <c r="QIX31" s="137"/>
      <c r="QIY31" s="137"/>
      <c r="QIZ31" s="137"/>
      <c r="QJA31" s="137"/>
      <c r="QJB31" s="137"/>
      <c r="QJC31" s="137"/>
      <c r="QJD31" s="137"/>
      <c r="QJE31" s="137"/>
      <c r="QJF31" s="137"/>
      <c r="QJG31" s="137"/>
      <c r="QJH31" s="137"/>
      <c r="QJI31" s="137"/>
      <c r="QJJ31" s="137"/>
      <c r="QJK31" s="137"/>
      <c r="QJL31" s="137"/>
      <c r="QJM31" s="137"/>
      <c r="QJN31" s="137"/>
      <c r="QJO31" s="137"/>
      <c r="QJP31" s="137"/>
      <c r="QJQ31" s="137"/>
      <c r="QJR31" s="137"/>
      <c r="QJS31" s="137"/>
      <c r="QJT31" s="137"/>
      <c r="QJU31" s="137"/>
      <c r="QJV31" s="137"/>
      <c r="QJW31" s="137"/>
      <c r="QJX31" s="137"/>
      <c r="QJY31" s="137"/>
      <c r="QJZ31" s="137"/>
      <c r="QKA31" s="137"/>
      <c r="QKB31" s="137"/>
      <c r="QKC31" s="137"/>
      <c r="QKD31" s="137"/>
      <c r="QKE31" s="137"/>
      <c r="QKF31" s="137"/>
      <c r="QKG31" s="137"/>
      <c r="QKH31" s="137"/>
      <c r="QKI31" s="137"/>
      <c r="QKJ31" s="137"/>
      <c r="QKK31" s="137"/>
      <c r="QKL31" s="137"/>
      <c r="QKM31" s="137"/>
      <c r="QKN31" s="137"/>
      <c r="QKO31" s="137"/>
      <c r="QKP31" s="137"/>
      <c r="QKQ31" s="137"/>
      <c r="QKR31" s="137"/>
      <c r="QKS31" s="137"/>
      <c r="QKT31" s="137"/>
      <c r="QKU31" s="137"/>
      <c r="QKV31" s="137"/>
      <c r="QKW31" s="137"/>
      <c r="QKX31" s="137"/>
      <c r="QKY31" s="137"/>
      <c r="QKZ31" s="137"/>
      <c r="QLA31" s="137"/>
      <c r="QLB31" s="137"/>
      <c r="QLC31" s="137"/>
      <c r="QLD31" s="137"/>
      <c r="QLE31" s="137"/>
      <c r="QLF31" s="137"/>
      <c r="QLG31" s="137"/>
      <c r="QLH31" s="137"/>
      <c r="QLI31" s="137"/>
      <c r="QLJ31" s="137"/>
      <c r="QLK31" s="137"/>
      <c r="QLL31" s="137"/>
      <c r="QLM31" s="137"/>
      <c r="QLN31" s="137"/>
      <c r="QLO31" s="137"/>
      <c r="QLP31" s="137"/>
      <c r="QLQ31" s="137"/>
      <c r="QLR31" s="137"/>
      <c r="QLS31" s="137"/>
      <c r="QLT31" s="137"/>
      <c r="QLU31" s="137"/>
      <c r="QLV31" s="137"/>
      <c r="QLW31" s="137"/>
      <c r="QLX31" s="137"/>
      <c r="QLY31" s="137"/>
      <c r="QLZ31" s="137"/>
      <c r="QMA31" s="137"/>
      <c r="QMB31" s="137"/>
      <c r="QMC31" s="137"/>
      <c r="QMD31" s="137"/>
      <c r="QME31" s="137"/>
      <c r="QMF31" s="137"/>
      <c r="QMG31" s="137"/>
      <c r="QMH31" s="137"/>
      <c r="QMI31" s="137"/>
      <c r="QMJ31" s="137"/>
      <c r="QMK31" s="137"/>
      <c r="QML31" s="137"/>
      <c r="QMM31" s="137"/>
      <c r="QMN31" s="137"/>
      <c r="QMO31" s="137"/>
      <c r="QMP31" s="137"/>
      <c r="QMQ31" s="137"/>
      <c r="QMR31" s="137"/>
      <c r="QMS31" s="137"/>
      <c r="QMT31" s="137"/>
      <c r="QMU31" s="137"/>
      <c r="QMV31" s="137"/>
      <c r="QMW31" s="137"/>
      <c r="QMX31" s="137"/>
      <c r="QMY31" s="137"/>
      <c r="QMZ31" s="137"/>
      <c r="QNA31" s="137"/>
      <c r="QNB31" s="137"/>
      <c r="QNC31" s="137"/>
      <c r="QND31" s="137"/>
      <c r="QNE31" s="137"/>
      <c r="QNF31" s="137"/>
      <c r="QNG31" s="137"/>
      <c r="QNH31" s="137"/>
      <c r="QNI31" s="137"/>
      <c r="QNJ31" s="137"/>
      <c r="QNK31" s="137"/>
      <c r="QNL31" s="137"/>
      <c r="QNM31" s="137"/>
      <c r="QNN31" s="137"/>
      <c r="QNO31" s="137"/>
      <c r="QNP31" s="137"/>
      <c r="QNQ31" s="137"/>
      <c r="QNR31" s="137"/>
      <c r="QNS31" s="137"/>
      <c r="QNT31" s="137"/>
      <c r="QNU31" s="137"/>
      <c r="QNV31" s="137"/>
      <c r="QNW31" s="137"/>
      <c r="QNX31" s="137"/>
      <c r="QNY31" s="137"/>
      <c r="QNZ31" s="137"/>
      <c r="QOA31" s="137"/>
      <c r="QOB31" s="137"/>
      <c r="QOC31" s="137"/>
      <c r="QOD31" s="137"/>
      <c r="QOE31" s="137"/>
      <c r="QOF31" s="137"/>
      <c r="QOG31" s="137"/>
      <c r="QOH31" s="137"/>
      <c r="QOI31" s="137"/>
      <c r="QOJ31" s="137"/>
      <c r="QOK31" s="137"/>
      <c r="QOL31" s="137"/>
      <c r="QOM31" s="137"/>
      <c r="QON31" s="137"/>
      <c r="QOO31" s="137"/>
      <c r="QOP31" s="137"/>
      <c r="QOQ31" s="137"/>
      <c r="QOR31" s="137"/>
      <c r="QOS31" s="137"/>
      <c r="QOT31" s="137"/>
      <c r="QOU31" s="137"/>
      <c r="QOV31" s="137"/>
      <c r="QOW31" s="137"/>
      <c r="QOX31" s="137"/>
      <c r="QOY31" s="137"/>
      <c r="QOZ31" s="137"/>
      <c r="QPA31" s="137"/>
      <c r="QPB31" s="137"/>
      <c r="QPC31" s="137"/>
      <c r="QPD31" s="137"/>
      <c r="QPE31" s="137"/>
      <c r="QPF31" s="137"/>
      <c r="QPG31" s="137"/>
      <c r="QPH31" s="137"/>
      <c r="QPI31" s="137"/>
      <c r="QPJ31" s="137"/>
      <c r="QPK31" s="137"/>
      <c r="QPL31" s="137"/>
      <c r="QPM31" s="137"/>
      <c r="QPN31" s="137"/>
      <c r="QPO31" s="137"/>
      <c r="QPP31" s="137"/>
      <c r="QPQ31" s="137"/>
      <c r="QPR31" s="137"/>
      <c r="QPS31" s="137"/>
      <c r="QPT31" s="137"/>
      <c r="QPU31" s="137"/>
      <c r="QPV31" s="137"/>
      <c r="QPW31" s="137"/>
      <c r="QPX31" s="137"/>
      <c r="QPY31" s="137"/>
      <c r="QPZ31" s="137"/>
      <c r="QQA31" s="137"/>
      <c r="QQB31" s="137"/>
      <c r="QQC31" s="137"/>
      <c r="QQD31" s="137"/>
      <c r="QQE31" s="137"/>
      <c r="QQF31" s="137"/>
      <c r="QQG31" s="137"/>
      <c r="QQH31" s="137"/>
      <c r="QQI31" s="137"/>
      <c r="QQJ31" s="137"/>
      <c r="QQK31" s="137"/>
      <c r="QQL31" s="137"/>
      <c r="QQM31" s="137"/>
      <c r="QQN31" s="137"/>
      <c r="QQO31" s="137"/>
      <c r="QQP31" s="137"/>
      <c r="QQQ31" s="137"/>
      <c r="QQR31" s="137"/>
      <c r="QQS31" s="137"/>
      <c r="QQT31" s="137"/>
      <c r="QQU31" s="137"/>
      <c r="QQV31" s="137"/>
      <c r="QQW31" s="137"/>
      <c r="QQX31" s="137"/>
      <c r="QQY31" s="137"/>
      <c r="QQZ31" s="137"/>
      <c r="QRA31" s="137"/>
      <c r="QRB31" s="137"/>
      <c r="QRC31" s="137"/>
      <c r="QRD31" s="137"/>
      <c r="QRE31" s="137"/>
      <c r="QRF31" s="137"/>
      <c r="QRG31" s="137"/>
      <c r="QRH31" s="137"/>
      <c r="QRI31" s="137"/>
      <c r="QRJ31" s="137"/>
      <c r="QRK31" s="137"/>
      <c r="QRL31" s="137"/>
      <c r="QRM31" s="137"/>
      <c r="QRN31" s="137"/>
      <c r="QRO31" s="137"/>
      <c r="QRP31" s="137"/>
      <c r="QRQ31" s="137"/>
      <c r="QRR31" s="137"/>
      <c r="QRS31" s="137"/>
      <c r="QRT31" s="137"/>
      <c r="QRU31" s="137"/>
      <c r="QRV31" s="137"/>
      <c r="QRW31" s="137"/>
      <c r="QRX31" s="137"/>
      <c r="QRY31" s="137"/>
      <c r="QRZ31" s="137"/>
      <c r="QSA31" s="137"/>
      <c r="QSB31" s="137"/>
      <c r="QSC31" s="137"/>
      <c r="QSD31" s="137"/>
      <c r="QSE31" s="137"/>
      <c r="QSF31" s="137"/>
      <c r="QSG31" s="137"/>
      <c r="QSH31" s="137"/>
      <c r="QSI31" s="137"/>
      <c r="QSJ31" s="137"/>
      <c r="QSK31" s="137"/>
      <c r="QSL31" s="137"/>
      <c r="QSM31" s="137"/>
      <c r="QSN31" s="137"/>
      <c r="QSO31" s="137"/>
      <c r="QSP31" s="137"/>
      <c r="QSQ31" s="137"/>
      <c r="QSR31" s="137"/>
      <c r="QSS31" s="137"/>
      <c r="QST31" s="137"/>
      <c r="QSU31" s="137"/>
      <c r="QSV31" s="137"/>
      <c r="QSW31" s="137"/>
      <c r="QSX31" s="137"/>
      <c r="QSY31" s="137"/>
      <c r="QSZ31" s="137"/>
      <c r="QTA31" s="137"/>
      <c r="QTB31" s="137"/>
      <c r="QTC31" s="137"/>
      <c r="QTD31" s="137"/>
      <c r="QTE31" s="137"/>
      <c r="QTF31" s="137"/>
      <c r="QTG31" s="137"/>
      <c r="QTH31" s="137"/>
      <c r="QTI31" s="137"/>
      <c r="QTJ31" s="137"/>
      <c r="QTK31" s="137"/>
      <c r="QTL31" s="137"/>
      <c r="QTM31" s="137"/>
      <c r="QTN31" s="137"/>
      <c r="QTO31" s="137"/>
      <c r="QTP31" s="137"/>
      <c r="QTQ31" s="137"/>
      <c r="QTR31" s="137"/>
      <c r="QTS31" s="137"/>
      <c r="QTT31" s="137"/>
      <c r="QTU31" s="137"/>
      <c r="QTV31" s="137"/>
      <c r="QTW31" s="137"/>
      <c r="QTX31" s="137"/>
      <c r="QTY31" s="137"/>
      <c r="QTZ31" s="137"/>
      <c r="QUA31" s="137"/>
      <c r="QUB31" s="137"/>
      <c r="QUC31" s="137"/>
      <c r="QUD31" s="137"/>
      <c r="QUE31" s="137"/>
      <c r="QUF31" s="137"/>
      <c r="QUG31" s="137"/>
      <c r="QUH31" s="137"/>
      <c r="QUI31" s="137"/>
      <c r="QUJ31" s="137"/>
      <c r="QUK31" s="137"/>
      <c r="QUL31" s="137"/>
      <c r="QUM31" s="137"/>
      <c r="QUN31" s="137"/>
      <c r="QUO31" s="137"/>
      <c r="QUP31" s="137"/>
      <c r="QUQ31" s="137"/>
      <c r="QUR31" s="137"/>
      <c r="QUS31" s="137"/>
      <c r="QUT31" s="137"/>
      <c r="QUU31" s="137"/>
      <c r="QUV31" s="137"/>
      <c r="QUW31" s="137"/>
      <c r="QUX31" s="137"/>
      <c r="QUY31" s="137"/>
      <c r="QUZ31" s="137"/>
      <c r="QVA31" s="137"/>
      <c r="QVB31" s="137"/>
      <c r="QVC31" s="137"/>
      <c r="QVD31" s="137"/>
      <c r="QVE31" s="137"/>
      <c r="QVF31" s="137"/>
      <c r="QVG31" s="137"/>
      <c r="QVH31" s="137"/>
      <c r="QVI31" s="137"/>
      <c r="QVJ31" s="137"/>
      <c r="QVK31" s="137"/>
      <c r="QVL31" s="137"/>
      <c r="QVM31" s="137"/>
      <c r="QVN31" s="137"/>
      <c r="QVO31" s="137"/>
      <c r="QVP31" s="137"/>
      <c r="QVQ31" s="137"/>
      <c r="QVR31" s="137"/>
      <c r="QVS31" s="137"/>
      <c r="QVT31" s="137"/>
      <c r="QVU31" s="137"/>
      <c r="QVV31" s="137"/>
      <c r="QVW31" s="137"/>
      <c r="QVX31" s="137"/>
      <c r="QVY31" s="137"/>
      <c r="QVZ31" s="137"/>
      <c r="QWA31" s="137"/>
      <c r="QWB31" s="137"/>
      <c r="QWC31" s="137"/>
      <c r="QWD31" s="137"/>
      <c r="QWE31" s="137"/>
      <c r="QWF31" s="137"/>
      <c r="QWG31" s="137"/>
      <c r="QWH31" s="137"/>
      <c r="QWI31" s="137"/>
      <c r="QWJ31" s="137"/>
      <c r="QWK31" s="137"/>
      <c r="QWL31" s="137"/>
      <c r="QWM31" s="137"/>
      <c r="QWN31" s="137"/>
      <c r="QWO31" s="137"/>
      <c r="QWP31" s="137"/>
      <c r="QWQ31" s="137"/>
      <c r="QWR31" s="137"/>
      <c r="QWS31" s="137"/>
      <c r="QWT31" s="137"/>
      <c r="QWU31" s="137"/>
      <c r="QWV31" s="137"/>
      <c r="QWW31" s="137"/>
      <c r="QWX31" s="137"/>
      <c r="QWY31" s="137"/>
      <c r="QWZ31" s="137"/>
      <c r="QXA31" s="137"/>
      <c r="QXB31" s="137"/>
      <c r="QXC31" s="137"/>
      <c r="QXD31" s="137"/>
      <c r="QXE31" s="137"/>
      <c r="QXF31" s="137"/>
      <c r="QXG31" s="137"/>
      <c r="QXH31" s="137"/>
      <c r="QXI31" s="137"/>
      <c r="QXJ31" s="137"/>
      <c r="QXK31" s="137"/>
      <c r="QXL31" s="137"/>
      <c r="QXM31" s="137"/>
      <c r="QXN31" s="137"/>
      <c r="QXO31" s="137"/>
      <c r="QXP31" s="137"/>
      <c r="QXQ31" s="137"/>
      <c r="QXR31" s="137"/>
      <c r="QXS31" s="137"/>
      <c r="QXT31" s="137"/>
      <c r="QXU31" s="137"/>
      <c r="QXV31" s="137"/>
      <c r="QXW31" s="137"/>
      <c r="QXX31" s="137"/>
      <c r="QXY31" s="137"/>
      <c r="QXZ31" s="137"/>
      <c r="QYA31" s="137"/>
      <c r="QYB31" s="137"/>
      <c r="QYC31" s="137"/>
      <c r="QYD31" s="137"/>
      <c r="QYE31" s="137"/>
      <c r="QYF31" s="137"/>
      <c r="QYG31" s="137"/>
      <c r="QYH31" s="137"/>
      <c r="QYI31" s="137"/>
      <c r="QYJ31" s="137"/>
      <c r="QYK31" s="137"/>
      <c r="QYL31" s="137"/>
      <c r="QYM31" s="137"/>
      <c r="QYN31" s="137"/>
      <c r="QYO31" s="137"/>
      <c r="QYP31" s="137"/>
      <c r="QYQ31" s="137"/>
      <c r="QYR31" s="137"/>
      <c r="QYS31" s="137"/>
      <c r="QYT31" s="137"/>
      <c r="QYU31" s="137"/>
      <c r="QYV31" s="137"/>
      <c r="QYW31" s="137"/>
      <c r="QYX31" s="137"/>
      <c r="QYY31" s="137"/>
      <c r="QYZ31" s="137"/>
      <c r="QZA31" s="137"/>
      <c r="QZB31" s="137"/>
      <c r="QZC31" s="137"/>
      <c r="QZD31" s="137"/>
      <c r="QZE31" s="137"/>
      <c r="QZF31" s="137"/>
      <c r="QZG31" s="137"/>
      <c r="QZH31" s="137"/>
      <c r="QZI31" s="137"/>
      <c r="QZJ31" s="137"/>
      <c r="QZK31" s="137"/>
      <c r="QZL31" s="137"/>
      <c r="QZM31" s="137"/>
      <c r="QZN31" s="137"/>
      <c r="QZO31" s="137"/>
      <c r="QZP31" s="137"/>
      <c r="QZQ31" s="137"/>
      <c r="QZR31" s="137"/>
      <c r="QZS31" s="137"/>
      <c r="QZT31" s="137"/>
      <c r="QZU31" s="137"/>
      <c r="QZV31" s="137"/>
      <c r="QZW31" s="137"/>
      <c r="QZX31" s="137"/>
      <c r="QZY31" s="137"/>
      <c r="QZZ31" s="137"/>
      <c r="RAA31" s="137"/>
      <c r="RAB31" s="137"/>
      <c r="RAC31" s="137"/>
      <c r="RAD31" s="137"/>
      <c r="RAE31" s="137"/>
      <c r="RAF31" s="137"/>
      <c r="RAG31" s="137"/>
      <c r="RAH31" s="137"/>
      <c r="RAI31" s="137"/>
      <c r="RAJ31" s="137"/>
      <c r="RAK31" s="137"/>
      <c r="RAL31" s="137"/>
      <c r="RAM31" s="137"/>
      <c r="RAN31" s="137"/>
      <c r="RAO31" s="137"/>
      <c r="RAP31" s="137"/>
      <c r="RAQ31" s="137"/>
      <c r="RAR31" s="137"/>
      <c r="RAS31" s="137"/>
      <c r="RAT31" s="137"/>
      <c r="RAU31" s="137"/>
      <c r="RAV31" s="137"/>
      <c r="RAW31" s="137"/>
      <c r="RAX31" s="137"/>
      <c r="RAY31" s="137"/>
      <c r="RAZ31" s="137"/>
      <c r="RBA31" s="137"/>
      <c r="RBB31" s="137"/>
      <c r="RBC31" s="137"/>
      <c r="RBD31" s="137"/>
      <c r="RBE31" s="137"/>
      <c r="RBF31" s="137"/>
      <c r="RBG31" s="137"/>
      <c r="RBH31" s="137"/>
      <c r="RBI31" s="137"/>
      <c r="RBJ31" s="137"/>
      <c r="RBK31" s="137"/>
      <c r="RBL31" s="137"/>
      <c r="RBM31" s="137"/>
      <c r="RBN31" s="137"/>
      <c r="RBO31" s="137"/>
      <c r="RBP31" s="137"/>
      <c r="RBQ31" s="137"/>
      <c r="RBR31" s="137"/>
      <c r="RBS31" s="137"/>
      <c r="RBT31" s="137"/>
      <c r="RBU31" s="137"/>
      <c r="RBV31" s="137"/>
      <c r="RBW31" s="137"/>
      <c r="RBX31" s="137"/>
      <c r="RBY31" s="137"/>
      <c r="RBZ31" s="137"/>
      <c r="RCA31" s="137"/>
      <c r="RCB31" s="137"/>
      <c r="RCC31" s="137"/>
      <c r="RCD31" s="137"/>
      <c r="RCE31" s="137"/>
      <c r="RCF31" s="137"/>
      <c r="RCG31" s="137"/>
      <c r="RCH31" s="137"/>
      <c r="RCI31" s="137"/>
      <c r="RCJ31" s="137"/>
      <c r="RCK31" s="137"/>
      <c r="RCL31" s="137"/>
      <c r="RCM31" s="137"/>
      <c r="RCN31" s="137"/>
      <c r="RCO31" s="137"/>
      <c r="RCP31" s="137"/>
      <c r="RCQ31" s="137"/>
      <c r="RCR31" s="137"/>
      <c r="RCS31" s="137"/>
      <c r="RCT31" s="137"/>
      <c r="RCU31" s="137"/>
      <c r="RCV31" s="137"/>
      <c r="RCW31" s="137"/>
      <c r="RCX31" s="137"/>
      <c r="RCY31" s="137"/>
      <c r="RCZ31" s="137"/>
      <c r="RDA31" s="137"/>
      <c r="RDB31" s="137"/>
      <c r="RDC31" s="137"/>
      <c r="RDD31" s="137"/>
      <c r="RDE31" s="137"/>
      <c r="RDF31" s="137"/>
      <c r="RDG31" s="137"/>
      <c r="RDH31" s="137"/>
      <c r="RDI31" s="137"/>
      <c r="RDJ31" s="137"/>
      <c r="RDK31" s="137"/>
      <c r="RDL31" s="137"/>
      <c r="RDM31" s="137"/>
      <c r="RDN31" s="137"/>
      <c r="RDO31" s="137"/>
      <c r="RDP31" s="137"/>
      <c r="RDQ31" s="137"/>
      <c r="RDR31" s="137"/>
      <c r="RDS31" s="137"/>
      <c r="RDT31" s="137"/>
      <c r="RDU31" s="137"/>
      <c r="RDV31" s="137"/>
      <c r="RDW31" s="137"/>
      <c r="RDX31" s="137"/>
      <c r="RDY31" s="137"/>
      <c r="RDZ31" s="137"/>
      <c r="REA31" s="137"/>
      <c r="REB31" s="137"/>
      <c r="REC31" s="137"/>
      <c r="RED31" s="137"/>
      <c r="REE31" s="137"/>
      <c r="REF31" s="137"/>
      <c r="REG31" s="137"/>
      <c r="REH31" s="137"/>
      <c r="REI31" s="137"/>
      <c r="REJ31" s="137"/>
      <c r="REK31" s="137"/>
      <c r="REL31" s="137"/>
      <c r="REM31" s="137"/>
      <c r="REN31" s="137"/>
      <c r="REO31" s="137"/>
      <c r="REP31" s="137"/>
      <c r="REQ31" s="137"/>
      <c r="RER31" s="137"/>
      <c r="RES31" s="137"/>
      <c r="RET31" s="137"/>
      <c r="REU31" s="137"/>
      <c r="REV31" s="137"/>
      <c r="REW31" s="137"/>
      <c r="REX31" s="137"/>
      <c r="REY31" s="137"/>
      <c r="REZ31" s="137"/>
      <c r="RFA31" s="137"/>
      <c r="RFB31" s="137"/>
      <c r="RFC31" s="137"/>
      <c r="RFD31" s="137"/>
      <c r="RFE31" s="137"/>
      <c r="RFF31" s="137"/>
      <c r="RFG31" s="137"/>
      <c r="RFH31" s="137"/>
      <c r="RFI31" s="137"/>
      <c r="RFJ31" s="137"/>
      <c r="RFK31" s="137"/>
      <c r="RFL31" s="137"/>
      <c r="RFM31" s="137"/>
      <c r="RFN31" s="137"/>
      <c r="RFO31" s="137"/>
      <c r="RFP31" s="137"/>
      <c r="RFQ31" s="137"/>
      <c r="RFR31" s="137"/>
      <c r="RFS31" s="137"/>
      <c r="RFT31" s="137"/>
      <c r="RFU31" s="137"/>
      <c r="RFV31" s="137"/>
      <c r="RFW31" s="137"/>
      <c r="RFX31" s="137"/>
      <c r="RFY31" s="137"/>
      <c r="RFZ31" s="137"/>
      <c r="RGA31" s="137"/>
      <c r="RGB31" s="137"/>
      <c r="RGC31" s="137"/>
      <c r="RGD31" s="137"/>
      <c r="RGE31" s="137"/>
      <c r="RGF31" s="137"/>
      <c r="RGG31" s="137"/>
      <c r="RGH31" s="137"/>
      <c r="RGI31" s="137"/>
      <c r="RGJ31" s="137"/>
      <c r="RGK31" s="137"/>
      <c r="RGL31" s="137"/>
      <c r="RGM31" s="137"/>
      <c r="RGN31" s="137"/>
      <c r="RGO31" s="137"/>
      <c r="RGP31" s="137"/>
      <c r="RGQ31" s="137"/>
      <c r="RGR31" s="137"/>
      <c r="RGS31" s="137"/>
      <c r="RGT31" s="137"/>
      <c r="RGU31" s="137"/>
      <c r="RGV31" s="137"/>
      <c r="RGW31" s="137"/>
      <c r="RGX31" s="137"/>
      <c r="RGY31" s="137"/>
      <c r="RGZ31" s="137"/>
      <c r="RHA31" s="137"/>
      <c r="RHB31" s="137"/>
      <c r="RHC31" s="137"/>
      <c r="RHD31" s="137"/>
      <c r="RHE31" s="137"/>
      <c r="RHF31" s="137"/>
      <c r="RHG31" s="137"/>
      <c r="RHH31" s="137"/>
      <c r="RHI31" s="137"/>
      <c r="RHJ31" s="137"/>
      <c r="RHK31" s="137"/>
      <c r="RHL31" s="137"/>
      <c r="RHM31" s="137"/>
      <c r="RHN31" s="137"/>
      <c r="RHO31" s="137"/>
      <c r="RHP31" s="137"/>
      <c r="RHQ31" s="137"/>
      <c r="RHR31" s="137"/>
      <c r="RHS31" s="137"/>
      <c r="RHT31" s="137"/>
      <c r="RHU31" s="137"/>
      <c r="RHV31" s="137"/>
      <c r="RHW31" s="137"/>
      <c r="RHX31" s="137"/>
      <c r="RHY31" s="137"/>
      <c r="RHZ31" s="137"/>
      <c r="RIA31" s="137"/>
      <c r="RIB31" s="137"/>
      <c r="RIC31" s="137"/>
      <c r="RID31" s="137"/>
      <c r="RIE31" s="137"/>
      <c r="RIF31" s="137"/>
      <c r="RIG31" s="137"/>
      <c r="RIH31" s="137"/>
      <c r="RII31" s="137"/>
      <c r="RIJ31" s="137"/>
      <c r="RIK31" s="137"/>
      <c r="RIL31" s="137"/>
      <c r="RIM31" s="137"/>
      <c r="RIN31" s="137"/>
      <c r="RIO31" s="137"/>
      <c r="RIP31" s="137"/>
      <c r="RIQ31" s="137"/>
      <c r="RIR31" s="137"/>
      <c r="RIS31" s="137"/>
      <c r="RIT31" s="137"/>
      <c r="RIU31" s="137"/>
      <c r="RIV31" s="137"/>
      <c r="RIW31" s="137"/>
      <c r="RIX31" s="137"/>
      <c r="RIY31" s="137"/>
      <c r="RIZ31" s="137"/>
      <c r="RJA31" s="137"/>
      <c r="RJB31" s="137"/>
      <c r="RJC31" s="137"/>
      <c r="RJD31" s="137"/>
      <c r="RJE31" s="137"/>
      <c r="RJF31" s="137"/>
      <c r="RJG31" s="137"/>
      <c r="RJH31" s="137"/>
      <c r="RJI31" s="137"/>
      <c r="RJJ31" s="137"/>
      <c r="RJK31" s="137"/>
      <c r="RJL31" s="137"/>
      <c r="RJM31" s="137"/>
      <c r="RJN31" s="137"/>
      <c r="RJO31" s="137"/>
      <c r="RJP31" s="137"/>
      <c r="RJQ31" s="137"/>
      <c r="RJR31" s="137"/>
      <c r="RJS31" s="137"/>
      <c r="RJT31" s="137"/>
      <c r="RJU31" s="137"/>
      <c r="RJV31" s="137"/>
      <c r="RJW31" s="137"/>
      <c r="RJX31" s="137"/>
      <c r="RJY31" s="137"/>
      <c r="RJZ31" s="137"/>
      <c r="RKA31" s="137"/>
      <c r="RKB31" s="137"/>
      <c r="RKC31" s="137"/>
      <c r="RKD31" s="137"/>
      <c r="RKE31" s="137"/>
      <c r="RKF31" s="137"/>
      <c r="RKG31" s="137"/>
      <c r="RKH31" s="137"/>
      <c r="RKI31" s="137"/>
      <c r="RKJ31" s="137"/>
      <c r="RKK31" s="137"/>
      <c r="RKL31" s="137"/>
      <c r="RKM31" s="137"/>
      <c r="RKN31" s="137"/>
      <c r="RKO31" s="137"/>
      <c r="RKP31" s="137"/>
      <c r="RKQ31" s="137"/>
      <c r="RKR31" s="137"/>
      <c r="RKS31" s="137"/>
      <c r="RKT31" s="137"/>
      <c r="RKU31" s="137"/>
      <c r="RKV31" s="137"/>
      <c r="RKW31" s="137"/>
      <c r="RKX31" s="137"/>
      <c r="RKY31" s="137"/>
      <c r="RKZ31" s="137"/>
      <c r="RLA31" s="137"/>
      <c r="RLB31" s="137"/>
      <c r="RLC31" s="137"/>
      <c r="RLD31" s="137"/>
      <c r="RLE31" s="137"/>
      <c r="RLF31" s="137"/>
      <c r="RLG31" s="137"/>
      <c r="RLH31" s="137"/>
      <c r="RLI31" s="137"/>
      <c r="RLJ31" s="137"/>
      <c r="RLK31" s="137"/>
      <c r="RLL31" s="137"/>
      <c r="RLM31" s="137"/>
      <c r="RLN31" s="137"/>
      <c r="RLO31" s="137"/>
      <c r="RLP31" s="137"/>
      <c r="RLQ31" s="137"/>
      <c r="RLR31" s="137"/>
      <c r="RLS31" s="137"/>
      <c r="RLT31" s="137"/>
      <c r="RLU31" s="137"/>
      <c r="RLV31" s="137"/>
      <c r="RLW31" s="137"/>
      <c r="RLX31" s="137"/>
      <c r="RLY31" s="137"/>
      <c r="RLZ31" s="137"/>
      <c r="RMA31" s="137"/>
      <c r="RMB31" s="137"/>
      <c r="RMC31" s="137"/>
      <c r="RMD31" s="137"/>
      <c r="RME31" s="137"/>
      <c r="RMF31" s="137"/>
      <c r="RMG31" s="137"/>
      <c r="RMH31" s="137"/>
      <c r="RMI31" s="137"/>
      <c r="RMJ31" s="137"/>
      <c r="RMK31" s="137"/>
      <c r="RML31" s="137"/>
      <c r="RMM31" s="137"/>
      <c r="RMN31" s="137"/>
      <c r="RMO31" s="137"/>
      <c r="RMP31" s="137"/>
      <c r="RMQ31" s="137"/>
      <c r="RMR31" s="137"/>
      <c r="RMS31" s="137"/>
      <c r="RMT31" s="137"/>
      <c r="RMU31" s="137"/>
      <c r="RMV31" s="137"/>
      <c r="RMW31" s="137"/>
      <c r="RMX31" s="137"/>
      <c r="RMY31" s="137"/>
      <c r="RMZ31" s="137"/>
      <c r="RNA31" s="137"/>
      <c r="RNB31" s="137"/>
      <c r="RNC31" s="137"/>
      <c r="RND31" s="137"/>
      <c r="RNE31" s="137"/>
      <c r="RNF31" s="137"/>
      <c r="RNG31" s="137"/>
      <c r="RNH31" s="137"/>
      <c r="RNI31" s="137"/>
      <c r="RNJ31" s="137"/>
      <c r="RNK31" s="137"/>
      <c r="RNL31" s="137"/>
      <c r="RNM31" s="137"/>
      <c r="RNN31" s="137"/>
      <c r="RNO31" s="137"/>
      <c r="RNP31" s="137"/>
      <c r="RNQ31" s="137"/>
      <c r="RNR31" s="137"/>
      <c r="RNS31" s="137"/>
      <c r="RNT31" s="137"/>
      <c r="RNU31" s="137"/>
      <c r="RNV31" s="137"/>
      <c r="RNW31" s="137"/>
      <c r="RNX31" s="137"/>
      <c r="RNY31" s="137"/>
      <c r="RNZ31" s="137"/>
      <c r="ROA31" s="137"/>
      <c r="ROB31" s="137"/>
      <c r="ROC31" s="137"/>
      <c r="ROD31" s="137"/>
      <c r="ROE31" s="137"/>
      <c r="ROF31" s="137"/>
      <c r="ROG31" s="137"/>
      <c r="ROH31" s="137"/>
      <c r="ROI31" s="137"/>
      <c r="ROJ31" s="137"/>
      <c r="ROK31" s="137"/>
      <c r="ROL31" s="137"/>
      <c r="ROM31" s="137"/>
      <c r="RON31" s="137"/>
      <c r="ROO31" s="137"/>
      <c r="ROP31" s="137"/>
      <c r="ROQ31" s="137"/>
      <c r="ROR31" s="137"/>
      <c r="ROS31" s="137"/>
      <c r="ROT31" s="137"/>
      <c r="ROU31" s="137"/>
      <c r="ROV31" s="137"/>
      <c r="ROW31" s="137"/>
      <c r="ROX31" s="137"/>
      <c r="ROY31" s="137"/>
      <c r="ROZ31" s="137"/>
      <c r="RPA31" s="137"/>
      <c r="RPB31" s="137"/>
      <c r="RPC31" s="137"/>
      <c r="RPD31" s="137"/>
      <c r="RPE31" s="137"/>
      <c r="RPF31" s="137"/>
      <c r="RPG31" s="137"/>
      <c r="RPH31" s="137"/>
      <c r="RPI31" s="137"/>
      <c r="RPJ31" s="137"/>
      <c r="RPK31" s="137"/>
      <c r="RPL31" s="137"/>
      <c r="RPM31" s="137"/>
      <c r="RPN31" s="137"/>
      <c r="RPO31" s="137"/>
      <c r="RPP31" s="137"/>
      <c r="RPQ31" s="137"/>
      <c r="RPR31" s="137"/>
      <c r="RPS31" s="137"/>
      <c r="RPT31" s="137"/>
      <c r="RPU31" s="137"/>
      <c r="RPV31" s="137"/>
      <c r="RPW31" s="137"/>
      <c r="RPX31" s="137"/>
      <c r="RPY31" s="137"/>
      <c r="RPZ31" s="137"/>
      <c r="RQA31" s="137"/>
      <c r="RQB31" s="137"/>
      <c r="RQC31" s="137"/>
      <c r="RQD31" s="137"/>
      <c r="RQE31" s="137"/>
      <c r="RQF31" s="137"/>
      <c r="RQG31" s="137"/>
      <c r="RQH31" s="137"/>
      <c r="RQI31" s="137"/>
      <c r="RQJ31" s="137"/>
      <c r="RQK31" s="137"/>
      <c r="RQL31" s="137"/>
      <c r="RQM31" s="137"/>
      <c r="RQN31" s="137"/>
      <c r="RQO31" s="137"/>
      <c r="RQP31" s="137"/>
      <c r="RQQ31" s="137"/>
      <c r="RQR31" s="137"/>
      <c r="RQS31" s="137"/>
      <c r="RQT31" s="137"/>
      <c r="RQU31" s="137"/>
      <c r="RQV31" s="137"/>
      <c r="RQW31" s="137"/>
      <c r="RQX31" s="137"/>
      <c r="RQY31" s="137"/>
      <c r="RQZ31" s="137"/>
      <c r="RRA31" s="137"/>
      <c r="RRB31" s="137"/>
      <c r="RRC31" s="137"/>
      <c r="RRD31" s="137"/>
      <c r="RRE31" s="137"/>
      <c r="RRF31" s="137"/>
      <c r="RRG31" s="137"/>
      <c r="RRH31" s="137"/>
      <c r="RRI31" s="137"/>
      <c r="RRJ31" s="137"/>
      <c r="RRK31" s="137"/>
      <c r="RRL31" s="137"/>
      <c r="RRM31" s="137"/>
      <c r="RRN31" s="137"/>
      <c r="RRO31" s="137"/>
      <c r="RRP31" s="137"/>
      <c r="RRQ31" s="137"/>
      <c r="RRR31" s="137"/>
      <c r="RRS31" s="137"/>
      <c r="RRT31" s="137"/>
      <c r="RRU31" s="137"/>
      <c r="RRV31" s="137"/>
      <c r="RRW31" s="137"/>
      <c r="RRX31" s="137"/>
      <c r="RRY31" s="137"/>
      <c r="RRZ31" s="137"/>
      <c r="RSA31" s="137"/>
      <c r="RSB31" s="137"/>
      <c r="RSC31" s="137"/>
      <c r="RSD31" s="137"/>
      <c r="RSE31" s="137"/>
      <c r="RSF31" s="137"/>
      <c r="RSG31" s="137"/>
      <c r="RSH31" s="137"/>
      <c r="RSI31" s="137"/>
      <c r="RSJ31" s="137"/>
      <c r="RSK31" s="137"/>
      <c r="RSL31" s="137"/>
      <c r="RSM31" s="137"/>
      <c r="RSN31" s="137"/>
      <c r="RSO31" s="137"/>
      <c r="RSP31" s="137"/>
      <c r="RSQ31" s="137"/>
      <c r="RSR31" s="137"/>
      <c r="RSS31" s="137"/>
      <c r="RST31" s="137"/>
      <c r="RSU31" s="137"/>
      <c r="RSV31" s="137"/>
      <c r="RSW31" s="137"/>
      <c r="RSX31" s="137"/>
      <c r="RSY31" s="137"/>
      <c r="RSZ31" s="137"/>
      <c r="RTA31" s="137"/>
      <c r="RTB31" s="137"/>
      <c r="RTC31" s="137"/>
      <c r="RTD31" s="137"/>
      <c r="RTE31" s="137"/>
      <c r="RTF31" s="137"/>
      <c r="RTG31" s="137"/>
      <c r="RTH31" s="137"/>
      <c r="RTI31" s="137"/>
      <c r="RTJ31" s="137"/>
      <c r="RTK31" s="137"/>
      <c r="RTL31" s="137"/>
      <c r="RTM31" s="137"/>
      <c r="RTN31" s="137"/>
      <c r="RTO31" s="137"/>
      <c r="RTP31" s="137"/>
      <c r="RTQ31" s="137"/>
      <c r="RTR31" s="137"/>
      <c r="RTS31" s="137"/>
      <c r="RTT31" s="137"/>
      <c r="RTU31" s="137"/>
      <c r="RTV31" s="137"/>
      <c r="RTW31" s="137"/>
      <c r="RTX31" s="137"/>
      <c r="RTY31" s="137"/>
      <c r="RTZ31" s="137"/>
      <c r="RUA31" s="137"/>
      <c r="RUB31" s="137"/>
      <c r="RUC31" s="137"/>
      <c r="RUD31" s="137"/>
      <c r="RUE31" s="137"/>
      <c r="RUF31" s="137"/>
      <c r="RUG31" s="137"/>
      <c r="RUH31" s="137"/>
      <c r="RUI31" s="137"/>
      <c r="RUJ31" s="137"/>
      <c r="RUK31" s="137"/>
      <c r="RUL31" s="137"/>
      <c r="RUM31" s="137"/>
      <c r="RUN31" s="137"/>
      <c r="RUO31" s="137"/>
      <c r="RUP31" s="137"/>
      <c r="RUQ31" s="137"/>
      <c r="RUR31" s="137"/>
      <c r="RUS31" s="137"/>
      <c r="RUT31" s="137"/>
      <c r="RUU31" s="137"/>
      <c r="RUV31" s="137"/>
      <c r="RUW31" s="137"/>
      <c r="RUX31" s="137"/>
      <c r="RUY31" s="137"/>
      <c r="RUZ31" s="137"/>
      <c r="RVA31" s="137"/>
      <c r="RVB31" s="137"/>
      <c r="RVC31" s="137"/>
      <c r="RVD31" s="137"/>
      <c r="RVE31" s="137"/>
      <c r="RVF31" s="137"/>
      <c r="RVG31" s="137"/>
      <c r="RVH31" s="137"/>
      <c r="RVI31" s="137"/>
      <c r="RVJ31" s="137"/>
      <c r="RVK31" s="137"/>
      <c r="RVL31" s="137"/>
      <c r="RVM31" s="137"/>
      <c r="RVN31" s="137"/>
      <c r="RVO31" s="137"/>
      <c r="RVP31" s="137"/>
      <c r="RVQ31" s="137"/>
      <c r="RVR31" s="137"/>
      <c r="RVS31" s="137"/>
      <c r="RVT31" s="137"/>
      <c r="RVU31" s="137"/>
      <c r="RVV31" s="137"/>
      <c r="RVW31" s="137"/>
      <c r="RVX31" s="137"/>
      <c r="RVY31" s="137"/>
      <c r="RVZ31" s="137"/>
      <c r="RWA31" s="137"/>
      <c r="RWB31" s="137"/>
      <c r="RWC31" s="137"/>
      <c r="RWD31" s="137"/>
      <c r="RWE31" s="137"/>
      <c r="RWF31" s="137"/>
      <c r="RWG31" s="137"/>
      <c r="RWH31" s="137"/>
      <c r="RWI31" s="137"/>
      <c r="RWJ31" s="137"/>
      <c r="RWK31" s="137"/>
      <c r="RWL31" s="137"/>
      <c r="RWM31" s="137"/>
      <c r="RWN31" s="137"/>
      <c r="RWO31" s="137"/>
      <c r="RWP31" s="137"/>
      <c r="RWQ31" s="137"/>
      <c r="RWR31" s="137"/>
      <c r="RWS31" s="137"/>
      <c r="RWT31" s="137"/>
      <c r="RWU31" s="137"/>
      <c r="RWV31" s="137"/>
      <c r="RWW31" s="137"/>
      <c r="RWX31" s="137"/>
      <c r="RWY31" s="137"/>
      <c r="RWZ31" s="137"/>
      <c r="RXA31" s="137"/>
      <c r="RXB31" s="137"/>
      <c r="RXC31" s="137"/>
      <c r="RXD31" s="137"/>
      <c r="RXE31" s="137"/>
      <c r="RXF31" s="137"/>
      <c r="RXG31" s="137"/>
      <c r="RXH31" s="137"/>
      <c r="RXI31" s="137"/>
      <c r="RXJ31" s="137"/>
      <c r="RXK31" s="137"/>
      <c r="RXL31" s="137"/>
      <c r="RXM31" s="137"/>
      <c r="RXN31" s="137"/>
      <c r="RXO31" s="137"/>
      <c r="RXP31" s="137"/>
      <c r="RXQ31" s="137"/>
      <c r="RXR31" s="137"/>
      <c r="RXS31" s="137"/>
      <c r="RXT31" s="137"/>
      <c r="RXU31" s="137"/>
      <c r="RXV31" s="137"/>
      <c r="RXW31" s="137"/>
      <c r="RXX31" s="137"/>
      <c r="RXY31" s="137"/>
      <c r="RXZ31" s="137"/>
      <c r="RYA31" s="137"/>
      <c r="RYB31" s="137"/>
      <c r="RYC31" s="137"/>
      <c r="RYD31" s="137"/>
      <c r="RYE31" s="137"/>
      <c r="RYF31" s="137"/>
      <c r="RYG31" s="137"/>
      <c r="RYH31" s="137"/>
      <c r="RYI31" s="137"/>
      <c r="RYJ31" s="137"/>
      <c r="RYK31" s="137"/>
      <c r="RYL31" s="137"/>
      <c r="RYM31" s="137"/>
      <c r="RYN31" s="137"/>
      <c r="RYO31" s="137"/>
      <c r="RYP31" s="137"/>
      <c r="RYQ31" s="137"/>
      <c r="RYR31" s="137"/>
      <c r="RYS31" s="137"/>
      <c r="RYT31" s="137"/>
      <c r="RYU31" s="137"/>
      <c r="RYV31" s="137"/>
      <c r="RYW31" s="137"/>
      <c r="RYX31" s="137"/>
      <c r="RYY31" s="137"/>
      <c r="RYZ31" s="137"/>
      <c r="RZA31" s="137"/>
      <c r="RZB31" s="137"/>
      <c r="RZC31" s="137"/>
      <c r="RZD31" s="137"/>
      <c r="RZE31" s="137"/>
      <c r="RZF31" s="137"/>
      <c r="RZG31" s="137"/>
      <c r="RZH31" s="137"/>
      <c r="RZI31" s="137"/>
      <c r="RZJ31" s="137"/>
      <c r="RZK31" s="137"/>
      <c r="RZL31" s="137"/>
      <c r="RZM31" s="137"/>
      <c r="RZN31" s="137"/>
      <c r="RZO31" s="137"/>
      <c r="RZP31" s="137"/>
      <c r="RZQ31" s="137"/>
      <c r="RZR31" s="137"/>
      <c r="RZS31" s="137"/>
      <c r="RZT31" s="137"/>
      <c r="RZU31" s="137"/>
      <c r="RZV31" s="137"/>
      <c r="RZW31" s="137"/>
      <c r="RZX31" s="137"/>
      <c r="RZY31" s="137"/>
      <c r="RZZ31" s="137"/>
      <c r="SAA31" s="137"/>
      <c r="SAB31" s="137"/>
      <c r="SAC31" s="137"/>
      <c r="SAD31" s="137"/>
      <c r="SAE31" s="137"/>
      <c r="SAF31" s="137"/>
      <c r="SAG31" s="137"/>
      <c r="SAH31" s="137"/>
      <c r="SAI31" s="137"/>
      <c r="SAJ31" s="137"/>
      <c r="SAK31" s="137"/>
      <c r="SAL31" s="137"/>
      <c r="SAM31" s="137"/>
      <c r="SAN31" s="137"/>
      <c r="SAO31" s="137"/>
      <c r="SAP31" s="137"/>
      <c r="SAQ31" s="137"/>
      <c r="SAR31" s="137"/>
      <c r="SAS31" s="137"/>
      <c r="SAT31" s="137"/>
      <c r="SAU31" s="137"/>
      <c r="SAV31" s="137"/>
      <c r="SAW31" s="137"/>
      <c r="SAX31" s="137"/>
      <c r="SAY31" s="137"/>
      <c r="SAZ31" s="137"/>
      <c r="SBA31" s="137"/>
      <c r="SBB31" s="137"/>
      <c r="SBC31" s="137"/>
      <c r="SBD31" s="137"/>
      <c r="SBE31" s="137"/>
      <c r="SBF31" s="137"/>
      <c r="SBG31" s="137"/>
      <c r="SBH31" s="137"/>
      <c r="SBI31" s="137"/>
      <c r="SBJ31" s="137"/>
      <c r="SBK31" s="137"/>
      <c r="SBL31" s="137"/>
      <c r="SBM31" s="137"/>
      <c r="SBN31" s="137"/>
      <c r="SBO31" s="137"/>
      <c r="SBP31" s="137"/>
      <c r="SBQ31" s="137"/>
      <c r="SBR31" s="137"/>
      <c r="SBS31" s="137"/>
      <c r="SBT31" s="137"/>
      <c r="SBU31" s="137"/>
      <c r="SBV31" s="137"/>
      <c r="SBW31" s="137"/>
      <c r="SBX31" s="137"/>
      <c r="SBY31" s="137"/>
      <c r="SBZ31" s="137"/>
      <c r="SCA31" s="137"/>
      <c r="SCB31" s="137"/>
      <c r="SCC31" s="137"/>
      <c r="SCD31" s="137"/>
      <c r="SCE31" s="137"/>
      <c r="SCF31" s="137"/>
      <c r="SCG31" s="137"/>
      <c r="SCH31" s="137"/>
      <c r="SCI31" s="137"/>
      <c r="SCJ31" s="137"/>
      <c r="SCK31" s="137"/>
      <c r="SCL31" s="137"/>
      <c r="SCM31" s="137"/>
      <c r="SCN31" s="137"/>
      <c r="SCO31" s="137"/>
      <c r="SCP31" s="137"/>
      <c r="SCQ31" s="137"/>
      <c r="SCR31" s="137"/>
      <c r="SCS31" s="137"/>
      <c r="SCT31" s="137"/>
      <c r="SCU31" s="137"/>
      <c r="SCV31" s="137"/>
      <c r="SCW31" s="137"/>
      <c r="SCX31" s="137"/>
      <c r="SCY31" s="137"/>
      <c r="SCZ31" s="137"/>
      <c r="SDA31" s="137"/>
      <c r="SDB31" s="137"/>
      <c r="SDC31" s="137"/>
      <c r="SDD31" s="137"/>
      <c r="SDE31" s="137"/>
      <c r="SDF31" s="137"/>
      <c r="SDG31" s="137"/>
      <c r="SDH31" s="137"/>
      <c r="SDI31" s="137"/>
      <c r="SDJ31" s="137"/>
      <c r="SDK31" s="137"/>
      <c r="SDL31" s="137"/>
      <c r="SDM31" s="137"/>
      <c r="SDN31" s="137"/>
      <c r="SDO31" s="137"/>
      <c r="SDP31" s="137"/>
      <c r="SDQ31" s="137"/>
      <c r="SDR31" s="137"/>
      <c r="SDS31" s="137"/>
      <c r="SDT31" s="137"/>
      <c r="SDU31" s="137"/>
      <c r="SDV31" s="137"/>
      <c r="SDW31" s="137"/>
      <c r="SDX31" s="137"/>
      <c r="SDY31" s="137"/>
      <c r="SDZ31" s="137"/>
      <c r="SEA31" s="137"/>
      <c r="SEB31" s="137"/>
      <c r="SEC31" s="137"/>
      <c r="SED31" s="137"/>
      <c r="SEE31" s="137"/>
      <c r="SEF31" s="137"/>
      <c r="SEG31" s="137"/>
      <c r="SEH31" s="137"/>
      <c r="SEI31" s="137"/>
      <c r="SEJ31" s="137"/>
      <c r="SEK31" s="137"/>
      <c r="SEL31" s="137"/>
      <c r="SEM31" s="137"/>
      <c r="SEN31" s="137"/>
      <c r="SEO31" s="137"/>
      <c r="SEP31" s="137"/>
      <c r="SEQ31" s="137"/>
      <c r="SER31" s="137"/>
      <c r="SES31" s="137"/>
      <c r="SET31" s="137"/>
      <c r="SEU31" s="137"/>
      <c r="SEV31" s="137"/>
      <c r="SEW31" s="137"/>
      <c r="SEX31" s="137"/>
      <c r="SEY31" s="137"/>
      <c r="SEZ31" s="137"/>
      <c r="SFA31" s="137"/>
      <c r="SFB31" s="137"/>
      <c r="SFC31" s="137"/>
      <c r="SFD31" s="137"/>
      <c r="SFE31" s="137"/>
      <c r="SFF31" s="137"/>
      <c r="SFG31" s="137"/>
      <c r="SFH31" s="137"/>
      <c r="SFI31" s="137"/>
      <c r="SFJ31" s="137"/>
      <c r="SFK31" s="137"/>
      <c r="SFL31" s="137"/>
      <c r="SFM31" s="137"/>
      <c r="SFN31" s="137"/>
      <c r="SFO31" s="137"/>
      <c r="SFP31" s="137"/>
      <c r="SFQ31" s="137"/>
      <c r="SFR31" s="137"/>
      <c r="SFS31" s="137"/>
      <c r="SFT31" s="137"/>
      <c r="SFU31" s="137"/>
      <c r="SFV31" s="137"/>
      <c r="SFW31" s="137"/>
      <c r="SFX31" s="137"/>
      <c r="SFY31" s="137"/>
      <c r="SFZ31" s="137"/>
      <c r="SGA31" s="137"/>
      <c r="SGB31" s="137"/>
      <c r="SGC31" s="137"/>
      <c r="SGD31" s="137"/>
      <c r="SGE31" s="137"/>
      <c r="SGF31" s="137"/>
      <c r="SGG31" s="137"/>
      <c r="SGH31" s="137"/>
      <c r="SGI31" s="137"/>
      <c r="SGJ31" s="137"/>
      <c r="SGK31" s="137"/>
      <c r="SGL31" s="137"/>
      <c r="SGM31" s="137"/>
      <c r="SGN31" s="137"/>
      <c r="SGO31" s="137"/>
      <c r="SGP31" s="137"/>
      <c r="SGQ31" s="137"/>
      <c r="SGR31" s="137"/>
      <c r="SGS31" s="137"/>
      <c r="SGT31" s="137"/>
      <c r="SGU31" s="137"/>
      <c r="SGV31" s="137"/>
      <c r="SGW31" s="137"/>
      <c r="SGX31" s="137"/>
      <c r="SGY31" s="137"/>
      <c r="SGZ31" s="137"/>
      <c r="SHA31" s="137"/>
      <c r="SHB31" s="137"/>
      <c r="SHC31" s="137"/>
      <c r="SHD31" s="137"/>
      <c r="SHE31" s="137"/>
      <c r="SHF31" s="137"/>
      <c r="SHG31" s="137"/>
      <c r="SHH31" s="137"/>
      <c r="SHI31" s="137"/>
      <c r="SHJ31" s="137"/>
      <c r="SHK31" s="137"/>
      <c r="SHL31" s="137"/>
      <c r="SHM31" s="137"/>
      <c r="SHN31" s="137"/>
      <c r="SHO31" s="137"/>
      <c r="SHP31" s="137"/>
      <c r="SHQ31" s="137"/>
      <c r="SHR31" s="137"/>
      <c r="SHS31" s="137"/>
      <c r="SHT31" s="137"/>
      <c r="SHU31" s="137"/>
      <c r="SHV31" s="137"/>
      <c r="SHW31" s="137"/>
      <c r="SHX31" s="137"/>
      <c r="SHY31" s="137"/>
      <c r="SHZ31" s="137"/>
      <c r="SIA31" s="137"/>
      <c r="SIB31" s="137"/>
      <c r="SIC31" s="137"/>
      <c r="SID31" s="137"/>
      <c r="SIE31" s="137"/>
      <c r="SIF31" s="137"/>
      <c r="SIG31" s="137"/>
      <c r="SIH31" s="137"/>
      <c r="SII31" s="137"/>
      <c r="SIJ31" s="137"/>
      <c r="SIK31" s="137"/>
      <c r="SIL31" s="137"/>
      <c r="SIM31" s="137"/>
      <c r="SIN31" s="137"/>
      <c r="SIO31" s="137"/>
      <c r="SIP31" s="137"/>
      <c r="SIQ31" s="137"/>
      <c r="SIR31" s="137"/>
      <c r="SIS31" s="137"/>
      <c r="SIT31" s="137"/>
      <c r="SIU31" s="137"/>
      <c r="SIV31" s="137"/>
      <c r="SIW31" s="137"/>
      <c r="SIX31" s="137"/>
      <c r="SIY31" s="137"/>
      <c r="SIZ31" s="137"/>
      <c r="SJA31" s="137"/>
      <c r="SJB31" s="137"/>
      <c r="SJC31" s="137"/>
      <c r="SJD31" s="137"/>
      <c r="SJE31" s="137"/>
      <c r="SJF31" s="137"/>
      <c r="SJG31" s="137"/>
      <c r="SJH31" s="137"/>
      <c r="SJI31" s="137"/>
      <c r="SJJ31" s="137"/>
      <c r="SJK31" s="137"/>
      <c r="SJL31" s="137"/>
      <c r="SJM31" s="137"/>
      <c r="SJN31" s="137"/>
      <c r="SJO31" s="137"/>
      <c r="SJP31" s="137"/>
      <c r="SJQ31" s="137"/>
      <c r="SJR31" s="137"/>
      <c r="SJS31" s="137"/>
      <c r="SJT31" s="137"/>
      <c r="SJU31" s="137"/>
      <c r="SJV31" s="137"/>
      <c r="SJW31" s="137"/>
      <c r="SJX31" s="137"/>
      <c r="SJY31" s="137"/>
      <c r="SJZ31" s="137"/>
      <c r="SKA31" s="137"/>
      <c r="SKB31" s="137"/>
      <c r="SKC31" s="137"/>
      <c r="SKD31" s="137"/>
      <c r="SKE31" s="137"/>
      <c r="SKF31" s="137"/>
      <c r="SKG31" s="137"/>
      <c r="SKH31" s="137"/>
      <c r="SKI31" s="137"/>
      <c r="SKJ31" s="137"/>
      <c r="SKK31" s="137"/>
      <c r="SKL31" s="137"/>
      <c r="SKM31" s="137"/>
      <c r="SKN31" s="137"/>
      <c r="SKO31" s="137"/>
      <c r="SKP31" s="137"/>
      <c r="SKQ31" s="137"/>
      <c r="SKR31" s="137"/>
      <c r="SKS31" s="137"/>
      <c r="SKT31" s="137"/>
      <c r="SKU31" s="137"/>
      <c r="SKV31" s="137"/>
      <c r="SKW31" s="137"/>
      <c r="SKX31" s="137"/>
      <c r="SKY31" s="137"/>
      <c r="SKZ31" s="137"/>
      <c r="SLA31" s="137"/>
      <c r="SLB31" s="137"/>
      <c r="SLC31" s="137"/>
      <c r="SLD31" s="137"/>
      <c r="SLE31" s="137"/>
      <c r="SLF31" s="137"/>
      <c r="SLG31" s="137"/>
      <c r="SLH31" s="137"/>
      <c r="SLI31" s="137"/>
      <c r="SLJ31" s="137"/>
      <c r="SLK31" s="137"/>
      <c r="SLL31" s="137"/>
      <c r="SLM31" s="137"/>
      <c r="SLN31" s="137"/>
      <c r="SLO31" s="137"/>
      <c r="SLP31" s="137"/>
      <c r="SLQ31" s="137"/>
      <c r="SLR31" s="137"/>
      <c r="SLS31" s="137"/>
      <c r="SLT31" s="137"/>
      <c r="SLU31" s="137"/>
      <c r="SLV31" s="137"/>
      <c r="SLW31" s="137"/>
      <c r="SLX31" s="137"/>
      <c r="SLY31" s="137"/>
      <c r="SLZ31" s="137"/>
      <c r="SMA31" s="137"/>
      <c r="SMB31" s="137"/>
      <c r="SMC31" s="137"/>
      <c r="SMD31" s="137"/>
      <c r="SME31" s="137"/>
      <c r="SMF31" s="137"/>
      <c r="SMG31" s="137"/>
      <c r="SMH31" s="137"/>
      <c r="SMI31" s="137"/>
      <c r="SMJ31" s="137"/>
      <c r="SMK31" s="137"/>
      <c r="SML31" s="137"/>
      <c r="SMM31" s="137"/>
      <c r="SMN31" s="137"/>
      <c r="SMO31" s="137"/>
      <c r="SMP31" s="137"/>
      <c r="SMQ31" s="137"/>
      <c r="SMR31" s="137"/>
      <c r="SMS31" s="137"/>
      <c r="SMT31" s="137"/>
      <c r="SMU31" s="137"/>
      <c r="SMV31" s="137"/>
      <c r="SMW31" s="137"/>
      <c r="SMX31" s="137"/>
      <c r="SMY31" s="137"/>
      <c r="SMZ31" s="137"/>
      <c r="SNA31" s="137"/>
      <c r="SNB31" s="137"/>
      <c r="SNC31" s="137"/>
      <c r="SND31" s="137"/>
      <c r="SNE31" s="137"/>
      <c r="SNF31" s="137"/>
      <c r="SNG31" s="137"/>
      <c r="SNH31" s="137"/>
      <c r="SNI31" s="137"/>
      <c r="SNJ31" s="137"/>
      <c r="SNK31" s="137"/>
      <c r="SNL31" s="137"/>
      <c r="SNM31" s="137"/>
      <c r="SNN31" s="137"/>
      <c r="SNO31" s="137"/>
      <c r="SNP31" s="137"/>
      <c r="SNQ31" s="137"/>
      <c r="SNR31" s="137"/>
      <c r="SNS31" s="137"/>
      <c r="SNT31" s="137"/>
      <c r="SNU31" s="137"/>
      <c r="SNV31" s="137"/>
      <c r="SNW31" s="137"/>
      <c r="SNX31" s="137"/>
      <c r="SNY31" s="137"/>
      <c r="SNZ31" s="137"/>
      <c r="SOA31" s="137"/>
      <c r="SOB31" s="137"/>
      <c r="SOC31" s="137"/>
      <c r="SOD31" s="137"/>
      <c r="SOE31" s="137"/>
      <c r="SOF31" s="137"/>
      <c r="SOG31" s="137"/>
      <c r="SOH31" s="137"/>
      <c r="SOI31" s="137"/>
      <c r="SOJ31" s="137"/>
      <c r="SOK31" s="137"/>
      <c r="SOL31" s="137"/>
      <c r="SOM31" s="137"/>
      <c r="SON31" s="137"/>
      <c r="SOO31" s="137"/>
      <c r="SOP31" s="137"/>
      <c r="SOQ31" s="137"/>
      <c r="SOR31" s="137"/>
      <c r="SOS31" s="137"/>
      <c r="SOT31" s="137"/>
      <c r="SOU31" s="137"/>
      <c r="SOV31" s="137"/>
      <c r="SOW31" s="137"/>
      <c r="SOX31" s="137"/>
      <c r="SOY31" s="137"/>
      <c r="SOZ31" s="137"/>
      <c r="SPA31" s="137"/>
      <c r="SPB31" s="137"/>
      <c r="SPC31" s="137"/>
      <c r="SPD31" s="137"/>
      <c r="SPE31" s="137"/>
      <c r="SPF31" s="137"/>
      <c r="SPG31" s="137"/>
      <c r="SPH31" s="137"/>
      <c r="SPI31" s="137"/>
      <c r="SPJ31" s="137"/>
      <c r="SPK31" s="137"/>
      <c r="SPL31" s="137"/>
      <c r="SPM31" s="137"/>
      <c r="SPN31" s="137"/>
      <c r="SPO31" s="137"/>
      <c r="SPP31" s="137"/>
      <c r="SPQ31" s="137"/>
      <c r="SPR31" s="137"/>
      <c r="SPS31" s="137"/>
      <c r="SPT31" s="137"/>
      <c r="SPU31" s="137"/>
      <c r="SPV31" s="137"/>
      <c r="SPW31" s="137"/>
      <c r="SPX31" s="137"/>
      <c r="SPY31" s="137"/>
      <c r="SPZ31" s="137"/>
      <c r="SQA31" s="137"/>
      <c r="SQB31" s="137"/>
      <c r="SQC31" s="137"/>
      <c r="SQD31" s="137"/>
      <c r="SQE31" s="137"/>
      <c r="SQF31" s="137"/>
      <c r="SQG31" s="137"/>
      <c r="SQH31" s="137"/>
      <c r="SQI31" s="137"/>
      <c r="SQJ31" s="137"/>
      <c r="SQK31" s="137"/>
      <c r="SQL31" s="137"/>
      <c r="SQM31" s="137"/>
      <c r="SQN31" s="137"/>
      <c r="SQO31" s="137"/>
      <c r="SQP31" s="137"/>
      <c r="SQQ31" s="137"/>
      <c r="SQR31" s="137"/>
      <c r="SQS31" s="137"/>
      <c r="SQT31" s="137"/>
      <c r="SQU31" s="137"/>
      <c r="SQV31" s="137"/>
      <c r="SQW31" s="137"/>
      <c r="SQX31" s="137"/>
      <c r="SQY31" s="137"/>
      <c r="SQZ31" s="137"/>
      <c r="SRA31" s="137"/>
      <c r="SRB31" s="137"/>
      <c r="SRC31" s="137"/>
      <c r="SRD31" s="137"/>
      <c r="SRE31" s="137"/>
      <c r="SRF31" s="137"/>
      <c r="SRG31" s="137"/>
      <c r="SRH31" s="137"/>
      <c r="SRI31" s="137"/>
      <c r="SRJ31" s="137"/>
      <c r="SRK31" s="137"/>
      <c r="SRL31" s="137"/>
      <c r="SRM31" s="137"/>
      <c r="SRN31" s="137"/>
      <c r="SRO31" s="137"/>
      <c r="SRP31" s="137"/>
      <c r="SRQ31" s="137"/>
      <c r="SRR31" s="137"/>
      <c r="SRS31" s="137"/>
      <c r="SRT31" s="137"/>
      <c r="SRU31" s="137"/>
      <c r="SRV31" s="137"/>
      <c r="SRW31" s="137"/>
      <c r="SRX31" s="137"/>
      <c r="SRY31" s="137"/>
      <c r="SRZ31" s="137"/>
      <c r="SSA31" s="137"/>
      <c r="SSB31" s="137"/>
      <c r="SSC31" s="137"/>
      <c r="SSD31" s="137"/>
      <c r="SSE31" s="137"/>
      <c r="SSF31" s="137"/>
      <c r="SSG31" s="137"/>
      <c r="SSH31" s="137"/>
      <c r="SSI31" s="137"/>
      <c r="SSJ31" s="137"/>
      <c r="SSK31" s="137"/>
      <c r="SSL31" s="137"/>
      <c r="SSM31" s="137"/>
      <c r="SSN31" s="137"/>
      <c r="SSO31" s="137"/>
      <c r="SSP31" s="137"/>
      <c r="SSQ31" s="137"/>
      <c r="SSR31" s="137"/>
      <c r="SSS31" s="137"/>
      <c r="SST31" s="137"/>
      <c r="SSU31" s="137"/>
      <c r="SSV31" s="137"/>
      <c r="SSW31" s="137"/>
      <c r="SSX31" s="137"/>
      <c r="SSY31" s="137"/>
      <c r="SSZ31" s="137"/>
      <c r="STA31" s="137"/>
      <c r="STB31" s="137"/>
      <c r="STC31" s="137"/>
      <c r="STD31" s="137"/>
      <c r="STE31" s="137"/>
      <c r="STF31" s="137"/>
      <c r="STG31" s="137"/>
      <c r="STH31" s="137"/>
      <c r="STI31" s="137"/>
      <c r="STJ31" s="137"/>
      <c r="STK31" s="137"/>
      <c r="STL31" s="137"/>
      <c r="STM31" s="137"/>
      <c r="STN31" s="137"/>
      <c r="STO31" s="137"/>
      <c r="STP31" s="137"/>
      <c r="STQ31" s="137"/>
      <c r="STR31" s="137"/>
      <c r="STS31" s="137"/>
      <c r="STT31" s="137"/>
      <c r="STU31" s="137"/>
      <c r="STV31" s="137"/>
      <c r="STW31" s="137"/>
      <c r="STX31" s="137"/>
      <c r="STY31" s="137"/>
      <c r="STZ31" s="137"/>
      <c r="SUA31" s="137"/>
      <c r="SUB31" s="137"/>
      <c r="SUC31" s="137"/>
      <c r="SUD31" s="137"/>
      <c r="SUE31" s="137"/>
      <c r="SUF31" s="137"/>
      <c r="SUG31" s="137"/>
      <c r="SUH31" s="137"/>
      <c r="SUI31" s="137"/>
      <c r="SUJ31" s="137"/>
      <c r="SUK31" s="137"/>
      <c r="SUL31" s="137"/>
      <c r="SUM31" s="137"/>
      <c r="SUN31" s="137"/>
      <c r="SUO31" s="137"/>
      <c r="SUP31" s="137"/>
      <c r="SUQ31" s="137"/>
      <c r="SUR31" s="137"/>
      <c r="SUS31" s="137"/>
      <c r="SUT31" s="137"/>
      <c r="SUU31" s="137"/>
      <c r="SUV31" s="137"/>
      <c r="SUW31" s="137"/>
      <c r="SUX31" s="137"/>
      <c r="SUY31" s="137"/>
      <c r="SUZ31" s="137"/>
      <c r="SVA31" s="137"/>
      <c r="SVB31" s="137"/>
      <c r="SVC31" s="137"/>
      <c r="SVD31" s="137"/>
      <c r="SVE31" s="137"/>
      <c r="SVF31" s="137"/>
      <c r="SVG31" s="137"/>
      <c r="SVH31" s="137"/>
      <c r="SVI31" s="137"/>
      <c r="SVJ31" s="137"/>
      <c r="SVK31" s="137"/>
      <c r="SVL31" s="137"/>
      <c r="SVM31" s="137"/>
      <c r="SVN31" s="137"/>
      <c r="SVO31" s="137"/>
      <c r="SVP31" s="137"/>
      <c r="SVQ31" s="137"/>
      <c r="SVR31" s="137"/>
      <c r="SVS31" s="137"/>
      <c r="SVT31" s="137"/>
      <c r="SVU31" s="137"/>
      <c r="SVV31" s="137"/>
      <c r="SVW31" s="137"/>
      <c r="SVX31" s="137"/>
      <c r="SVY31" s="137"/>
      <c r="SVZ31" s="137"/>
      <c r="SWA31" s="137"/>
      <c r="SWB31" s="137"/>
      <c r="SWC31" s="137"/>
      <c r="SWD31" s="137"/>
      <c r="SWE31" s="137"/>
      <c r="SWF31" s="137"/>
      <c r="SWG31" s="137"/>
      <c r="SWH31" s="137"/>
      <c r="SWI31" s="137"/>
      <c r="SWJ31" s="137"/>
      <c r="SWK31" s="137"/>
      <c r="SWL31" s="137"/>
      <c r="SWM31" s="137"/>
      <c r="SWN31" s="137"/>
      <c r="SWO31" s="137"/>
      <c r="SWP31" s="137"/>
      <c r="SWQ31" s="137"/>
      <c r="SWR31" s="137"/>
      <c r="SWS31" s="137"/>
      <c r="SWT31" s="137"/>
      <c r="SWU31" s="137"/>
      <c r="SWV31" s="137"/>
      <c r="SWW31" s="137"/>
      <c r="SWX31" s="137"/>
      <c r="SWY31" s="137"/>
      <c r="SWZ31" s="137"/>
      <c r="SXA31" s="137"/>
      <c r="SXB31" s="137"/>
      <c r="SXC31" s="137"/>
      <c r="SXD31" s="137"/>
      <c r="SXE31" s="137"/>
      <c r="SXF31" s="137"/>
      <c r="SXG31" s="137"/>
      <c r="SXH31" s="137"/>
      <c r="SXI31" s="137"/>
      <c r="SXJ31" s="137"/>
      <c r="SXK31" s="137"/>
      <c r="SXL31" s="137"/>
      <c r="SXM31" s="137"/>
      <c r="SXN31" s="137"/>
      <c r="SXO31" s="137"/>
      <c r="SXP31" s="137"/>
      <c r="SXQ31" s="137"/>
      <c r="SXR31" s="137"/>
      <c r="SXS31" s="137"/>
      <c r="SXT31" s="137"/>
      <c r="SXU31" s="137"/>
      <c r="SXV31" s="137"/>
      <c r="SXW31" s="137"/>
      <c r="SXX31" s="137"/>
      <c r="SXY31" s="137"/>
      <c r="SXZ31" s="137"/>
      <c r="SYA31" s="137"/>
      <c r="SYB31" s="137"/>
      <c r="SYC31" s="137"/>
      <c r="SYD31" s="137"/>
      <c r="SYE31" s="137"/>
      <c r="SYF31" s="137"/>
      <c r="SYG31" s="137"/>
      <c r="SYH31" s="137"/>
      <c r="SYI31" s="137"/>
      <c r="SYJ31" s="137"/>
      <c r="SYK31" s="137"/>
      <c r="SYL31" s="137"/>
      <c r="SYM31" s="137"/>
      <c r="SYN31" s="137"/>
      <c r="SYO31" s="137"/>
      <c r="SYP31" s="137"/>
      <c r="SYQ31" s="137"/>
      <c r="SYR31" s="137"/>
      <c r="SYS31" s="137"/>
      <c r="SYT31" s="137"/>
      <c r="SYU31" s="137"/>
      <c r="SYV31" s="137"/>
      <c r="SYW31" s="137"/>
      <c r="SYX31" s="137"/>
      <c r="SYY31" s="137"/>
      <c r="SYZ31" s="137"/>
      <c r="SZA31" s="137"/>
      <c r="SZB31" s="137"/>
      <c r="SZC31" s="137"/>
      <c r="SZD31" s="137"/>
      <c r="SZE31" s="137"/>
      <c r="SZF31" s="137"/>
      <c r="SZG31" s="137"/>
      <c r="SZH31" s="137"/>
      <c r="SZI31" s="137"/>
      <c r="SZJ31" s="137"/>
      <c r="SZK31" s="137"/>
      <c r="SZL31" s="137"/>
      <c r="SZM31" s="137"/>
      <c r="SZN31" s="137"/>
      <c r="SZO31" s="137"/>
      <c r="SZP31" s="137"/>
      <c r="SZQ31" s="137"/>
      <c r="SZR31" s="137"/>
      <c r="SZS31" s="137"/>
      <c r="SZT31" s="137"/>
      <c r="SZU31" s="137"/>
      <c r="SZV31" s="137"/>
      <c r="SZW31" s="137"/>
      <c r="SZX31" s="137"/>
      <c r="SZY31" s="137"/>
      <c r="SZZ31" s="137"/>
      <c r="TAA31" s="137"/>
      <c r="TAB31" s="137"/>
      <c r="TAC31" s="137"/>
      <c r="TAD31" s="137"/>
      <c r="TAE31" s="137"/>
      <c r="TAF31" s="137"/>
      <c r="TAG31" s="137"/>
      <c r="TAH31" s="137"/>
      <c r="TAI31" s="137"/>
      <c r="TAJ31" s="137"/>
      <c r="TAK31" s="137"/>
      <c r="TAL31" s="137"/>
      <c r="TAM31" s="137"/>
      <c r="TAN31" s="137"/>
      <c r="TAO31" s="137"/>
      <c r="TAP31" s="137"/>
      <c r="TAQ31" s="137"/>
      <c r="TAR31" s="137"/>
      <c r="TAS31" s="137"/>
      <c r="TAT31" s="137"/>
      <c r="TAU31" s="137"/>
      <c r="TAV31" s="137"/>
      <c r="TAW31" s="137"/>
      <c r="TAX31" s="137"/>
      <c r="TAY31" s="137"/>
      <c r="TAZ31" s="137"/>
      <c r="TBA31" s="137"/>
      <c r="TBB31" s="137"/>
      <c r="TBC31" s="137"/>
      <c r="TBD31" s="137"/>
      <c r="TBE31" s="137"/>
      <c r="TBF31" s="137"/>
      <c r="TBG31" s="137"/>
      <c r="TBH31" s="137"/>
      <c r="TBI31" s="137"/>
      <c r="TBJ31" s="137"/>
      <c r="TBK31" s="137"/>
      <c r="TBL31" s="137"/>
      <c r="TBM31" s="137"/>
      <c r="TBN31" s="137"/>
      <c r="TBO31" s="137"/>
      <c r="TBP31" s="137"/>
      <c r="TBQ31" s="137"/>
      <c r="TBR31" s="137"/>
      <c r="TBS31" s="137"/>
      <c r="TBT31" s="137"/>
      <c r="TBU31" s="137"/>
      <c r="TBV31" s="137"/>
      <c r="TBW31" s="137"/>
      <c r="TBX31" s="137"/>
      <c r="TBY31" s="137"/>
      <c r="TBZ31" s="137"/>
      <c r="TCA31" s="137"/>
      <c r="TCB31" s="137"/>
      <c r="TCC31" s="137"/>
      <c r="TCD31" s="137"/>
      <c r="TCE31" s="137"/>
      <c r="TCF31" s="137"/>
      <c r="TCG31" s="137"/>
      <c r="TCH31" s="137"/>
      <c r="TCI31" s="137"/>
      <c r="TCJ31" s="137"/>
      <c r="TCK31" s="137"/>
      <c r="TCL31" s="137"/>
      <c r="TCM31" s="137"/>
      <c r="TCN31" s="137"/>
      <c r="TCO31" s="137"/>
      <c r="TCP31" s="137"/>
      <c r="TCQ31" s="137"/>
      <c r="TCR31" s="137"/>
      <c r="TCS31" s="137"/>
      <c r="TCT31" s="137"/>
      <c r="TCU31" s="137"/>
      <c r="TCV31" s="137"/>
      <c r="TCW31" s="137"/>
      <c r="TCX31" s="137"/>
      <c r="TCY31" s="137"/>
      <c r="TCZ31" s="137"/>
      <c r="TDA31" s="137"/>
      <c r="TDB31" s="137"/>
      <c r="TDC31" s="137"/>
      <c r="TDD31" s="137"/>
      <c r="TDE31" s="137"/>
      <c r="TDF31" s="137"/>
      <c r="TDG31" s="137"/>
      <c r="TDH31" s="137"/>
      <c r="TDI31" s="137"/>
      <c r="TDJ31" s="137"/>
      <c r="TDK31" s="137"/>
      <c r="TDL31" s="137"/>
      <c r="TDM31" s="137"/>
      <c r="TDN31" s="137"/>
      <c r="TDO31" s="137"/>
      <c r="TDP31" s="137"/>
      <c r="TDQ31" s="137"/>
      <c r="TDR31" s="137"/>
      <c r="TDS31" s="137"/>
      <c r="TDT31" s="137"/>
      <c r="TDU31" s="137"/>
      <c r="TDV31" s="137"/>
      <c r="TDW31" s="137"/>
      <c r="TDX31" s="137"/>
      <c r="TDY31" s="137"/>
      <c r="TDZ31" s="137"/>
      <c r="TEA31" s="137"/>
      <c r="TEB31" s="137"/>
      <c r="TEC31" s="137"/>
      <c r="TED31" s="137"/>
      <c r="TEE31" s="137"/>
      <c r="TEF31" s="137"/>
      <c r="TEG31" s="137"/>
      <c r="TEH31" s="137"/>
      <c r="TEI31" s="137"/>
      <c r="TEJ31" s="137"/>
      <c r="TEK31" s="137"/>
      <c r="TEL31" s="137"/>
      <c r="TEM31" s="137"/>
      <c r="TEN31" s="137"/>
      <c r="TEO31" s="137"/>
      <c r="TEP31" s="137"/>
      <c r="TEQ31" s="137"/>
      <c r="TER31" s="137"/>
      <c r="TES31" s="137"/>
      <c r="TET31" s="137"/>
      <c r="TEU31" s="137"/>
      <c r="TEV31" s="137"/>
      <c r="TEW31" s="137"/>
      <c r="TEX31" s="137"/>
      <c r="TEY31" s="137"/>
      <c r="TEZ31" s="137"/>
      <c r="TFA31" s="137"/>
      <c r="TFB31" s="137"/>
      <c r="TFC31" s="137"/>
      <c r="TFD31" s="137"/>
      <c r="TFE31" s="137"/>
      <c r="TFF31" s="137"/>
      <c r="TFG31" s="137"/>
      <c r="TFH31" s="137"/>
      <c r="TFI31" s="137"/>
      <c r="TFJ31" s="137"/>
      <c r="TFK31" s="137"/>
      <c r="TFL31" s="137"/>
      <c r="TFM31" s="137"/>
      <c r="TFN31" s="137"/>
      <c r="TFO31" s="137"/>
      <c r="TFP31" s="137"/>
      <c r="TFQ31" s="137"/>
      <c r="TFR31" s="137"/>
      <c r="TFS31" s="137"/>
      <c r="TFT31" s="137"/>
      <c r="TFU31" s="137"/>
      <c r="TFV31" s="137"/>
      <c r="TFW31" s="137"/>
      <c r="TFX31" s="137"/>
      <c r="TFY31" s="137"/>
      <c r="TFZ31" s="137"/>
      <c r="TGA31" s="137"/>
      <c r="TGB31" s="137"/>
      <c r="TGC31" s="137"/>
      <c r="TGD31" s="137"/>
      <c r="TGE31" s="137"/>
      <c r="TGF31" s="137"/>
      <c r="TGG31" s="137"/>
      <c r="TGH31" s="137"/>
      <c r="TGI31" s="137"/>
      <c r="TGJ31" s="137"/>
      <c r="TGK31" s="137"/>
      <c r="TGL31" s="137"/>
      <c r="TGM31" s="137"/>
      <c r="TGN31" s="137"/>
      <c r="TGO31" s="137"/>
      <c r="TGP31" s="137"/>
      <c r="TGQ31" s="137"/>
      <c r="TGR31" s="137"/>
      <c r="TGS31" s="137"/>
      <c r="TGT31" s="137"/>
      <c r="TGU31" s="137"/>
      <c r="TGV31" s="137"/>
      <c r="TGW31" s="137"/>
      <c r="TGX31" s="137"/>
      <c r="TGY31" s="137"/>
      <c r="TGZ31" s="137"/>
      <c r="THA31" s="137"/>
      <c r="THB31" s="137"/>
      <c r="THC31" s="137"/>
      <c r="THD31" s="137"/>
      <c r="THE31" s="137"/>
      <c r="THF31" s="137"/>
      <c r="THG31" s="137"/>
      <c r="THH31" s="137"/>
      <c r="THI31" s="137"/>
      <c r="THJ31" s="137"/>
      <c r="THK31" s="137"/>
      <c r="THL31" s="137"/>
      <c r="THM31" s="137"/>
      <c r="THN31" s="137"/>
      <c r="THO31" s="137"/>
      <c r="THP31" s="137"/>
      <c r="THQ31" s="137"/>
      <c r="THR31" s="137"/>
      <c r="THS31" s="137"/>
      <c r="THT31" s="137"/>
      <c r="THU31" s="137"/>
      <c r="THV31" s="137"/>
      <c r="THW31" s="137"/>
      <c r="THX31" s="137"/>
      <c r="THY31" s="137"/>
      <c r="THZ31" s="137"/>
      <c r="TIA31" s="137"/>
      <c r="TIB31" s="137"/>
      <c r="TIC31" s="137"/>
      <c r="TID31" s="137"/>
      <c r="TIE31" s="137"/>
      <c r="TIF31" s="137"/>
      <c r="TIG31" s="137"/>
      <c r="TIH31" s="137"/>
      <c r="TII31" s="137"/>
      <c r="TIJ31" s="137"/>
      <c r="TIK31" s="137"/>
      <c r="TIL31" s="137"/>
      <c r="TIM31" s="137"/>
      <c r="TIN31" s="137"/>
      <c r="TIO31" s="137"/>
      <c r="TIP31" s="137"/>
      <c r="TIQ31" s="137"/>
      <c r="TIR31" s="137"/>
      <c r="TIS31" s="137"/>
      <c r="TIT31" s="137"/>
      <c r="TIU31" s="137"/>
      <c r="TIV31" s="137"/>
      <c r="TIW31" s="137"/>
      <c r="TIX31" s="137"/>
      <c r="TIY31" s="137"/>
      <c r="TIZ31" s="137"/>
      <c r="TJA31" s="137"/>
      <c r="TJB31" s="137"/>
      <c r="TJC31" s="137"/>
      <c r="TJD31" s="137"/>
      <c r="TJE31" s="137"/>
      <c r="TJF31" s="137"/>
      <c r="TJG31" s="137"/>
      <c r="TJH31" s="137"/>
      <c r="TJI31" s="137"/>
      <c r="TJJ31" s="137"/>
      <c r="TJK31" s="137"/>
      <c r="TJL31" s="137"/>
      <c r="TJM31" s="137"/>
      <c r="TJN31" s="137"/>
      <c r="TJO31" s="137"/>
      <c r="TJP31" s="137"/>
      <c r="TJQ31" s="137"/>
      <c r="TJR31" s="137"/>
      <c r="TJS31" s="137"/>
      <c r="TJT31" s="137"/>
      <c r="TJU31" s="137"/>
      <c r="TJV31" s="137"/>
      <c r="TJW31" s="137"/>
      <c r="TJX31" s="137"/>
      <c r="TJY31" s="137"/>
      <c r="TJZ31" s="137"/>
      <c r="TKA31" s="137"/>
      <c r="TKB31" s="137"/>
      <c r="TKC31" s="137"/>
      <c r="TKD31" s="137"/>
      <c r="TKE31" s="137"/>
      <c r="TKF31" s="137"/>
      <c r="TKG31" s="137"/>
      <c r="TKH31" s="137"/>
      <c r="TKI31" s="137"/>
      <c r="TKJ31" s="137"/>
      <c r="TKK31" s="137"/>
      <c r="TKL31" s="137"/>
      <c r="TKM31" s="137"/>
      <c r="TKN31" s="137"/>
      <c r="TKO31" s="137"/>
      <c r="TKP31" s="137"/>
      <c r="TKQ31" s="137"/>
      <c r="TKR31" s="137"/>
      <c r="TKS31" s="137"/>
      <c r="TKT31" s="137"/>
      <c r="TKU31" s="137"/>
      <c r="TKV31" s="137"/>
      <c r="TKW31" s="137"/>
      <c r="TKX31" s="137"/>
      <c r="TKY31" s="137"/>
      <c r="TKZ31" s="137"/>
      <c r="TLA31" s="137"/>
      <c r="TLB31" s="137"/>
      <c r="TLC31" s="137"/>
      <c r="TLD31" s="137"/>
      <c r="TLE31" s="137"/>
      <c r="TLF31" s="137"/>
      <c r="TLG31" s="137"/>
      <c r="TLH31" s="137"/>
      <c r="TLI31" s="137"/>
      <c r="TLJ31" s="137"/>
      <c r="TLK31" s="137"/>
      <c r="TLL31" s="137"/>
      <c r="TLM31" s="137"/>
      <c r="TLN31" s="137"/>
      <c r="TLO31" s="137"/>
      <c r="TLP31" s="137"/>
      <c r="TLQ31" s="137"/>
      <c r="TLR31" s="137"/>
      <c r="TLS31" s="137"/>
      <c r="TLT31" s="137"/>
      <c r="TLU31" s="137"/>
      <c r="TLV31" s="137"/>
      <c r="TLW31" s="137"/>
      <c r="TLX31" s="137"/>
      <c r="TLY31" s="137"/>
      <c r="TLZ31" s="137"/>
      <c r="TMA31" s="137"/>
      <c r="TMB31" s="137"/>
      <c r="TMC31" s="137"/>
      <c r="TMD31" s="137"/>
      <c r="TME31" s="137"/>
      <c r="TMF31" s="137"/>
      <c r="TMG31" s="137"/>
      <c r="TMH31" s="137"/>
      <c r="TMI31" s="137"/>
      <c r="TMJ31" s="137"/>
      <c r="TMK31" s="137"/>
      <c r="TML31" s="137"/>
      <c r="TMM31" s="137"/>
      <c r="TMN31" s="137"/>
      <c r="TMO31" s="137"/>
      <c r="TMP31" s="137"/>
      <c r="TMQ31" s="137"/>
      <c r="TMR31" s="137"/>
      <c r="TMS31" s="137"/>
      <c r="TMT31" s="137"/>
      <c r="TMU31" s="137"/>
      <c r="TMV31" s="137"/>
      <c r="TMW31" s="137"/>
      <c r="TMX31" s="137"/>
      <c r="TMY31" s="137"/>
      <c r="TMZ31" s="137"/>
      <c r="TNA31" s="137"/>
      <c r="TNB31" s="137"/>
      <c r="TNC31" s="137"/>
      <c r="TND31" s="137"/>
      <c r="TNE31" s="137"/>
      <c r="TNF31" s="137"/>
      <c r="TNG31" s="137"/>
      <c r="TNH31" s="137"/>
      <c r="TNI31" s="137"/>
      <c r="TNJ31" s="137"/>
      <c r="TNK31" s="137"/>
      <c r="TNL31" s="137"/>
      <c r="TNM31" s="137"/>
      <c r="TNN31" s="137"/>
      <c r="TNO31" s="137"/>
      <c r="TNP31" s="137"/>
      <c r="TNQ31" s="137"/>
      <c r="TNR31" s="137"/>
      <c r="TNS31" s="137"/>
      <c r="TNT31" s="137"/>
      <c r="TNU31" s="137"/>
      <c r="TNV31" s="137"/>
      <c r="TNW31" s="137"/>
      <c r="TNX31" s="137"/>
      <c r="TNY31" s="137"/>
      <c r="TNZ31" s="137"/>
      <c r="TOA31" s="137"/>
      <c r="TOB31" s="137"/>
      <c r="TOC31" s="137"/>
      <c r="TOD31" s="137"/>
      <c r="TOE31" s="137"/>
      <c r="TOF31" s="137"/>
      <c r="TOG31" s="137"/>
      <c r="TOH31" s="137"/>
      <c r="TOI31" s="137"/>
      <c r="TOJ31" s="137"/>
      <c r="TOK31" s="137"/>
      <c r="TOL31" s="137"/>
      <c r="TOM31" s="137"/>
      <c r="TON31" s="137"/>
      <c r="TOO31" s="137"/>
      <c r="TOP31" s="137"/>
      <c r="TOQ31" s="137"/>
      <c r="TOR31" s="137"/>
      <c r="TOS31" s="137"/>
      <c r="TOT31" s="137"/>
      <c r="TOU31" s="137"/>
      <c r="TOV31" s="137"/>
      <c r="TOW31" s="137"/>
      <c r="TOX31" s="137"/>
      <c r="TOY31" s="137"/>
      <c r="TOZ31" s="137"/>
      <c r="TPA31" s="137"/>
      <c r="TPB31" s="137"/>
      <c r="TPC31" s="137"/>
      <c r="TPD31" s="137"/>
      <c r="TPE31" s="137"/>
      <c r="TPF31" s="137"/>
      <c r="TPG31" s="137"/>
      <c r="TPH31" s="137"/>
      <c r="TPI31" s="137"/>
      <c r="TPJ31" s="137"/>
      <c r="TPK31" s="137"/>
      <c r="TPL31" s="137"/>
      <c r="TPM31" s="137"/>
      <c r="TPN31" s="137"/>
      <c r="TPO31" s="137"/>
      <c r="TPP31" s="137"/>
      <c r="TPQ31" s="137"/>
      <c r="TPR31" s="137"/>
      <c r="TPS31" s="137"/>
      <c r="TPT31" s="137"/>
      <c r="TPU31" s="137"/>
      <c r="TPV31" s="137"/>
      <c r="TPW31" s="137"/>
      <c r="TPX31" s="137"/>
      <c r="TPY31" s="137"/>
      <c r="TPZ31" s="137"/>
      <c r="TQA31" s="137"/>
      <c r="TQB31" s="137"/>
      <c r="TQC31" s="137"/>
      <c r="TQD31" s="137"/>
      <c r="TQE31" s="137"/>
      <c r="TQF31" s="137"/>
      <c r="TQG31" s="137"/>
      <c r="TQH31" s="137"/>
      <c r="TQI31" s="137"/>
      <c r="TQJ31" s="137"/>
      <c r="TQK31" s="137"/>
      <c r="TQL31" s="137"/>
      <c r="TQM31" s="137"/>
      <c r="TQN31" s="137"/>
      <c r="TQO31" s="137"/>
      <c r="TQP31" s="137"/>
      <c r="TQQ31" s="137"/>
      <c r="TQR31" s="137"/>
      <c r="TQS31" s="137"/>
      <c r="TQT31" s="137"/>
      <c r="TQU31" s="137"/>
      <c r="TQV31" s="137"/>
      <c r="TQW31" s="137"/>
      <c r="TQX31" s="137"/>
      <c r="TQY31" s="137"/>
      <c r="TQZ31" s="137"/>
      <c r="TRA31" s="137"/>
      <c r="TRB31" s="137"/>
      <c r="TRC31" s="137"/>
      <c r="TRD31" s="137"/>
      <c r="TRE31" s="137"/>
      <c r="TRF31" s="137"/>
      <c r="TRG31" s="137"/>
      <c r="TRH31" s="137"/>
      <c r="TRI31" s="137"/>
      <c r="TRJ31" s="137"/>
      <c r="TRK31" s="137"/>
      <c r="TRL31" s="137"/>
      <c r="TRM31" s="137"/>
      <c r="TRN31" s="137"/>
      <c r="TRO31" s="137"/>
      <c r="TRP31" s="137"/>
      <c r="TRQ31" s="137"/>
      <c r="TRR31" s="137"/>
      <c r="TRS31" s="137"/>
      <c r="TRT31" s="137"/>
      <c r="TRU31" s="137"/>
      <c r="TRV31" s="137"/>
      <c r="TRW31" s="137"/>
      <c r="TRX31" s="137"/>
      <c r="TRY31" s="137"/>
      <c r="TRZ31" s="137"/>
      <c r="TSA31" s="137"/>
      <c r="TSB31" s="137"/>
      <c r="TSC31" s="137"/>
      <c r="TSD31" s="137"/>
      <c r="TSE31" s="137"/>
      <c r="TSF31" s="137"/>
      <c r="TSG31" s="137"/>
      <c r="TSH31" s="137"/>
      <c r="TSI31" s="137"/>
      <c r="TSJ31" s="137"/>
      <c r="TSK31" s="137"/>
      <c r="TSL31" s="137"/>
      <c r="TSM31" s="137"/>
      <c r="TSN31" s="137"/>
      <c r="TSO31" s="137"/>
      <c r="TSP31" s="137"/>
      <c r="TSQ31" s="137"/>
      <c r="TSR31" s="137"/>
      <c r="TSS31" s="137"/>
      <c r="TST31" s="137"/>
      <c r="TSU31" s="137"/>
      <c r="TSV31" s="137"/>
      <c r="TSW31" s="137"/>
      <c r="TSX31" s="137"/>
      <c r="TSY31" s="137"/>
      <c r="TSZ31" s="137"/>
      <c r="TTA31" s="137"/>
      <c r="TTB31" s="137"/>
      <c r="TTC31" s="137"/>
      <c r="TTD31" s="137"/>
      <c r="TTE31" s="137"/>
      <c r="TTF31" s="137"/>
      <c r="TTG31" s="137"/>
      <c r="TTH31" s="137"/>
      <c r="TTI31" s="137"/>
      <c r="TTJ31" s="137"/>
      <c r="TTK31" s="137"/>
      <c r="TTL31" s="137"/>
      <c r="TTM31" s="137"/>
      <c r="TTN31" s="137"/>
      <c r="TTO31" s="137"/>
      <c r="TTP31" s="137"/>
      <c r="TTQ31" s="137"/>
      <c r="TTR31" s="137"/>
      <c r="TTS31" s="137"/>
      <c r="TTT31" s="137"/>
      <c r="TTU31" s="137"/>
      <c r="TTV31" s="137"/>
      <c r="TTW31" s="137"/>
      <c r="TTX31" s="137"/>
      <c r="TTY31" s="137"/>
      <c r="TTZ31" s="137"/>
      <c r="TUA31" s="137"/>
      <c r="TUB31" s="137"/>
      <c r="TUC31" s="137"/>
      <c r="TUD31" s="137"/>
      <c r="TUE31" s="137"/>
      <c r="TUF31" s="137"/>
      <c r="TUG31" s="137"/>
      <c r="TUH31" s="137"/>
      <c r="TUI31" s="137"/>
      <c r="TUJ31" s="137"/>
      <c r="TUK31" s="137"/>
      <c r="TUL31" s="137"/>
      <c r="TUM31" s="137"/>
      <c r="TUN31" s="137"/>
      <c r="TUO31" s="137"/>
      <c r="TUP31" s="137"/>
      <c r="TUQ31" s="137"/>
      <c r="TUR31" s="137"/>
      <c r="TUS31" s="137"/>
      <c r="TUT31" s="137"/>
      <c r="TUU31" s="137"/>
      <c r="TUV31" s="137"/>
      <c r="TUW31" s="137"/>
      <c r="TUX31" s="137"/>
      <c r="TUY31" s="137"/>
      <c r="TUZ31" s="137"/>
      <c r="TVA31" s="137"/>
      <c r="TVB31" s="137"/>
      <c r="TVC31" s="137"/>
      <c r="TVD31" s="137"/>
      <c r="TVE31" s="137"/>
      <c r="TVF31" s="137"/>
      <c r="TVG31" s="137"/>
      <c r="TVH31" s="137"/>
      <c r="TVI31" s="137"/>
      <c r="TVJ31" s="137"/>
      <c r="TVK31" s="137"/>
      <c r="TVL31" s="137"/>
      <c r="TVM31" s="137"/>
      <c r="TVN31" s="137"/>
      <c r="TVO31" s="137"/>
      <c r="TVP31" s="137"/>
      <c r="TVQ31" s="137"/>
      <c r="TVR31" s="137"/>
      <c r="TVS31" s="137"/>
      <c r="TVT31" s="137"/>
      <c r="TVU31" s="137"/>
      <c r="TVV31" s="137"/>
      <c r="TVW31" s="137"/>
      <c r="TVX31" s="137"/>
      <c r="TVY31" s="137"/>
      <c r="TVZ31" s="137"/>
      <c r="TWA31" s="137"/>
      <c r="TWB31" s="137"/>
      <c r="TWC31" s="137"/>
      <c r="TWD31" s="137"/>
      <c r="TWE31" s="137"/>
      <c r="TWF31" s="137"/>
      <c r="TWG31" s="137"/>
      <c r="TWH31" s="137"/>
      <c r="TWI31" s="137"/>
      <c r="TWJ31" s="137"/>
      <c r="TWK31" s="137"/>
      <c r="TWL31" s="137"/>
      <c r="TWM31" s="137"/>
      <c r="TWN31" s="137"/>
      <c r="TWO31" s="137"/>
      <c r="TWP31" s="137"/>
      <c r="TWQ31" s="137"/>
      <c r="TWR31" s="137"/>
      <c r="TWS31" s="137"/>
      <c r="TWT31" s="137"/>
      <c r="TWU31" s="137"/>
      <c r="TWV31" s="137"/>
      <c r="TWW31" s="137"/>
      <c r="TWX31" s="137"/>
      <c r="TWY31" s="137"/>
      <c r="TWZ31" s="137"/>
      <c r="TXA31" s="137"/>
      <c r="TXB31" s="137"/>
      <c r="TXC31" s="137"/>
      <c r="TXD31" s="137"/>
      <c r="TXE31" s="137"/>
      <c r="TXF31" s="137"/>
      <c r="TXG31" s="137"/>
      <c r="TXH31" s="137"/>
      <c r="TXI31" s="137"/>
      <c r="TXJ31" s="137"/>
      <c r="TXK31" s="137"/>
      <c r="TXL31" s="137"/>
      <c r="TXM31" s="137"/>
      <c r="TXN31" s="137"/>
      <c r="TXO31" s="137"/>
      <c r="TXP31" s="137"/>
      <c r="TXQ31" s="137"/>
      <c r="TXR31" s="137"/>
      <c r="TXS31" s="137"/>
      <c r="TXT31" s="137"/>
      <c r="TXU31" s="137"/>
      <c r="TXV31" s="137"/>
      <c r="TXW31" s="137"/>
      <c r="TXX31" s="137"/>
      <c r="TXY31" s="137"/>
      <c r="TXZ31" s="137"/>
      <c r="TYA31" s="137"/>
      <c r="TYB31" s="137"/>
      <c r="TYC31" s="137"/>
      <c r="TYD31" s="137"/>
      <c r="TYE31" s="137"/>
      <c r="TYF31" s="137"/>
      <c r="TYG31" s="137"/>
      <c r="TYH31" s="137"/>
      <c r="TYI31" s="137"/>
      <c r="TYJ31" s="137"/>
      <c r="TYK31" s="137"/>
      <c r="TYL31" s="137"/>
      <c r="TYM31" s="137"/>
      <c r="TYN31" s="137"/>
      <c r="TYO31" s="137"/>
      <c r="TYP31" s="137"/>
      <c r="TYQ31" s="137"/>
      <c r="TYR31" s="137"/>
      <c r="TYS31" s="137"/>
      <c r="TYT31" s="137"/>
      <c r="TYU31" s="137"/>
      <c r="TYV31" s="137"/>
      <c r="TYW31" s="137"/>
      <c r="TYX31" s="137"/>
      <c r="TYY31" s="137"/>
      <c r="TYZ31" s="137"/>
      <c r="TZA31" s="137"/>
      <c r="TZB31" s="137"/>
      <c r="TZC31" s="137"/>
      <c r="TZD31" s="137"/>
      <c r="TZE31" s="137"/>
      <c r="TZF31" s="137"/>
      <c r="TZG31" s="137"/>
      <c r="TZH31" s="137"/>
      <c r="TZI31" s="137"/>
      <c r="TZJ31" s="137"/>
      <c r="TZK31" s="137"/>
      <c r="TZL31" s="137"/>
      <c r="TZM31" s="137"/>
      <c r="TZN31" s="137"/>
      <c r="TZO31" s="137"/>
      <c r="TZP31" s="137"/>
      <c r="TZQ31" s="137"/>
      <c r="TZR31" s="137"/>
      <c r="TZS31" s="137"/>
      <c r="TZT31" s="137"/>
      <c r="TZU31" s="137"/>
      <c r="TZV31" s="137"/>
      <c r="TZW31" s="137"/>
      <c r="TZX31" s="137"/>
      <c r="TZY31" s="137"/>
      <c r="TZZ31" s="137"/>
      <c r="UAA31" s="137"/>
      <c r="UAB31" s="137"/>
      <c r="UAC31" s="137"/>
      <c r="UAD31" s="137"/>
      <c r="UAE31" s="137"/>
      <c r="UAF31" s="137"/>
      <c r="UAG31" s="137"/>
      <c r="UAH31" s="137"/>
      <c r="UAI31" s="137"/>
      <c r="UAJ31" s="137"/>
      <c r="UAK31" s="137"/>
      <c r="UAL31" s="137"/>
      <c r="UAM31" s="137"/>
      <c r="UAN31" s="137"/>
      <c r="UAO31" s="137"/>
      <c r="UAP31" s="137"/>
      <c r="UAQ31" s="137"/>
      <c r="UAR31" s="137"/>
      <c r="UAS31" s="137"/>
      <c r="UAT31" s="137"/>
      <c r="UAU31" s="137"/>
      <c r="UAV31" s="137"/>
      <c r="UAW31" s="137"/>
      <c r="UAX31" s="137"/>
      <c r="UAY31" s="137"/>
      <c r="UAZ31" s="137"/>
      <c r="UBA31" s="137"/>
      <c r="UBB31" s="137"/>
      <c r="UBC31" s="137"/>
      <c r="UBD31" s="137"/>
      <c r="UBE31" s="137"/>
      <c r="UBF31" s="137"/>
      <c r="UBG31" s="137"/>
      <c r="UBH31" s="137"/>
      <c r="UBI31" s="137"/>
      <c r="UBJ31" s="137"/>
      <c r="UBK31" s="137"/>
      <c r="UBL31" s="137"/>
      <c r="UBM31" s="137"/>
      <c r="UBN31" s="137"/>
      <c r="UBO31" s="137"/>
      <c r="UBP31" s="137"/>
      <c r="UBQ31" s="137"/>
      <c r="UBR31" s="137"/>
      <c r="UBS31" s="137"/>
      <c r="UBT31" s="137"/>
      <c r="UBU31" s="137"/>
      <c r="UBV31" s="137"/>
      <c r="UBW31" s="137"/>
      <c r="UBX31" s="137"/>
      <c r="UBY31" s="137"/>
      <c r="UBZ31" s="137"/>
      <c r="UCA31" s="137"/>
      <c r="UCB31" s="137"/>
      <c r="UCC31" s="137"/>
      <c r="UCD31" s="137"/>
      <c r="UCE31" s="137"/>
      <c r="UCF31" s="137"/>
      <c r="UCG31" s="137"/>
      <c r="UCH31" s="137"/>
      <c r="UCI31" s="137"/>
      <c r="UCJ31" s="137"/>
      <c r="UCK31" s="137"/>
      <c r="UCL31" s="137"/>
      <c r="UCM31" s="137"/>
      <c r="UCN31" s="137"/>
      <c r="UCO31" s="137"/>
      <c r="UCP31" s="137"/>
      <c r="UCQ31" s="137"/>
      <c r="UCR31" s="137"/>
      <c r="UCS31" s="137"/>
      <c r="UCT31" s="137"/>
      <c r="UCU31" s="137"/>
      <c r="UCV31" s="137"/>
      <c r="UCW31" s="137"/>
      <c r="UCX31" s="137"/>
      <c r="UCY31" s="137"/>
      <c r="UCZ31" s="137"/>
      <c r="UDA31" s="137"/>
      <c r="UDB31" s="137"/>
      <c r="UDC31" s="137"/>
      <c r="UDD31" s="137"/>
      <c r="UDE31" s="137"/>
      <c r="UDF31" s="137"/>
      <c r="UDG31" s="137"/>
      <c r="UDH31" s="137"/>
      <c r="UDI31" s="137"/>
      <c r="UDJ31" s="137"/>
      <c r="UDK31" s="137"/>
      <c r="UDL31" s="137"/>
      <c r="UDM31" s="137"/>
      <c r="UDN31" s="137"/>
      <c r="UDO31" s="137"/>
      <c r="UDP31" s="137"/>
      <c r="UDQ31" s="137"/>
      <c r="UDR31" s="137"/>
      <c r="UDS31" s="137"/>
      <c r="UDT31" s="137"/>
      <c r="UDU31" s="137"/>
      <c r="UDV31" s="137"/>
      <c r="UDW31" s="137"/>
      <c r="UDX31" s="137"/>
      <c r="UDY31" s="137"/>
      <c r="UDZ31" s="137"/>
      <c r="UEA31" s="137"/>
      <c r="UEB31" s="137"/>
      <c r="UEC31" s="137"/>
      <c r="UED31" s="137"/>
      <c r="UEE31" s="137"/>
      <c r="UEF31" s="137"/>
      <c r="UEG31" s="137"/>
      <c r="UEH31" s="137"/>
      <c r="UEI31" s="137"/>
      <c r="UEJ31" s="137"/>
      <c r="UEK31" s="137"/>
      <c r="UEL31" s="137"/>
      <c r="UEM31" s="137"/>
      <c r="UEN31" s="137"/>
      <c r="UEO31" s="137"/>
      <c r="UEP31" s="137"/>
      <c r="UEQ31" s="137"/>
      <c r="UER31" s="137"/>
      <c r="UES31" s="137"/>
      <c r="UET31" s="137"/>
      <c r="UEU31" s="137"/>
      <c r="UEV31" s="137"/>
      <c r="UEW31" s="137"/>
      <c r="UEX31" s="137"/>
      <c r="UEY31" s="137"/>
      <c r="UEZ31" s="137"/>
      <c r="UFA31" s="137"/>
      <c r="UFB31" s="137"/>
      <c r="UFC31" s="137"/>
      <c r="UFD31" s="137"/>
      <c r="UFE31" s="137"/>
      <c r="UFF31" s="137"/>
      <c r="UFG31" s="137"/>
      <c r="UFH31" s="137"/>
      <c r="UFI31" s="137"/>
      <c r="UFJ31" s="137"/>
      <c r="UFK31" s="137"/>
      <c r="UFL31" s="137"/>
      <c r="UFM31" s="137"/>
      <c r="UFN31" s="137"/>
      <c r="UFO31" s="137"/>
      <c r="UFP31" s="137"/>
      <c r="UFQ31" s="137"/>
      <c r="UFR31" s="137"/>
      <c r="UFS31" s="137"/>
      <c r="UFT31" s="137"/>
      <c r="UFU31" s="137"/>
      <c r="UFV31" s="137"/>
      <c r="UFW31" s="137"/>
      <c r="UFX31" s="137"/>
      <c r="UFY31" s="137"/>
      <c r="UFZ31" s="137"/>
      <c r="UGA31" s="137"/>
      <c r="UGB31" s="137"/>
      <c r="UGC31" s="137"/>
      <c r="UGD31" s="137"/>
      <c r="UGE31" s="137"/>
      <c r="UGF31" s="137"/>
      <c r="UGG31" s="137"/>
      <c r="UGH31" s="137"/>
      <c r="UGI31" s="137"/>
      <c r="UGJ31" s="137"/>
      <c r="UGK31" s="137"/>
      <c r="UGL31" s="137"/>
      <c r="UGM31" s="137"/>
      <c r="UGN31" s="137"/>
      <c r="UGO31" s="137"/>
      <c r="UGP31" s="137"/>
      <c r="UGQ31" s="137"/>
      <c r="UGR31" s="137"/>
      <c r="UGS31" s="137"/>
      <c r="UGT31" s="137"/>
      <c r="UGU31" s="137"/>
      <c r="UGV31" s="137"/>
      <c r="UGW31" s="137"/>
      <c r="UGX31" s="137"/>
      <c r="UGY31" s="137"/>
      <c r="UGZ31" s="137"/>
      <c r="UHA31" s="137"/>
      <c r="UHB31" s="137"/>
      <c r="UHC31" s="137"/>
      <c r="UHD31" s="137"/>
      <c r="UHE31" s="137"/>
      <c r="UHF31" s="137"/>
      <c r="UHG31" s="137"/>
      <c r="UHH31" s="137"/>
      <c r="UHI31" s="137"/>
      <c r="UHJ31" s="137"/>
      <c r="UHK31" s="137"/>
      <c r="UHL31" s="137"/>
      <c r="UHM31" s="137"/>
      <c r="UHN31" s="137"/>
      <c r="UHO31" s="137"/>
      <c r="UHP31" s="137"/>
      <c r="UHQ31" s="137"/>
      <c r="UHR31" s="137"/>
      <c r="UHS31" s="137"/>
      <c r="UHT31" s="137"/>
      <c r="UHU31" s="137"/>
      <c r="UHV31" s="137"/>
      <c r="UHW31" s="137"/>
      <c r="UHX31" s="137"/>
      <c r="UHY31" s="137"/>
      <c r="UHZ31" s="137"/>
      <c r="UIA31" s="137"/>
      <c r="UIB31" s="137"/>
      <c r="UIC31" s="137"/>
      <c r="UID31" s="137"/>
      <c r="UIE31" s="137"/>
      <c r="UIF31" s="137"/>
      <c r="UIG31" s="137"/>
      <c r="UIH31" s="137"/>
      <c r="UII31" s="137"/>
      <c r="UIJ31" s="137"/>
      <c r="UIK31" s="137"/>
      <c r="UIL31" s="137"/>
      <c r="UIM31" s="137"/>
      <c r="UIN31" s="137"/>
      <c r="UIO31" s="137"/>
      <c r="UIP31" s="137"/>
      <c r="UIQ31" s="137"/>
      <c r="UIR31" s="137"/>
      <c r="UIS31" s="137"/>
      <c r="UIT31" s="137"/>
      <c r="UIU31" s="137"/>
      <c r="UIV31" s="137"/>
      <c r="UIW31" s="137"/>
      <c r="UIX31" s="137"/>
      <c r="UIY31" s="137"/>
      <c r="UIZ31" s="137"/>
      <c r="UJA31" s="137"/>
      <c r="UJB31" s="137"/>
      <c r="UJC31" s="137"/>
      <c r="UJD31" s="137"/>
      <c r="UJE31" s="137"/>
      <c r="UJF31" s="137"/>
      <c r="UJG31" s="137"/>
      <c r="UJH31" s="137"/>
      <c r="UJI31" s="137"/>
      <c r="UJJ31" s="137"/>
      <c r="UJK31" s="137"/>
      <c r="UJL31" s="137"/>
      <c r="UJM31" s="137"/>
      <c r="UJN31" s="137"/>
      <c r="UJO31" s="137"/>
      <c r="UJP31" s="137"/>
      <c r="UJQ31" s="137"/>
      <c r="UJR31" s="137"/>
      <c r="UJS31" s="137"/>
      <c r="UJT31" s="137"/>
      <c r="UJU31" s="137"/>
      <c r="UJV31" s="137"/>
      <c r="UJW31" s="137"/>
      <c r="UJX31" s="137"/>
      <c r="UJY31" s="137"/>
      <c r="UJZ31" s="137"/>
      <c r="UKA31" s="137"/>
      <c r="UKB31" s="137"/>
      <c r="UKC31" s="137"/>
      <c r="UKD31" s="137"/>
      <c r="UKE31" s="137"/>
      <c r="UKF31" s="137"/>
      <c r="UKG31" s="137"/>
      <c r="UKH31" s="137"/>
      <c r="UKI31" s="137"/>
      <c r="UKJ31" s="137"/>
      <c r="UKK31" s="137"/>
      <c r="UKL31" s="137"/>
      <c r="UKM31" s="137"/>
      <c r="UKN31" s="137"/>
      <c r="UKO31" s="137"/>
      <c r="UKP31" s="137"/>
      <c r="UKQ31" s="137"/>
      <c r="UKR31" s="137"/>
      <c r="UKS31" s="137"/>
      <c r="UKT31" s="137"/>
      <c r="UKU31" s="137"/>
      <c r="UKV31" s="137"/>
      <c r="UKW31" s="137"/>
      <c r="UKX31" s="137"/>
      <c r="UKY31" s="137"/>
      <c r="UKZ31" s="137"/>
      <c r="ULA31" s="137"/>
      <c r="ULB31" s="137"/>
      <c r="ULC31" s="137"/>
      <c r="ULD31" s="137"/>
      <c r="ULE31" s="137"/>
      <c r="ULF31" s="137"/>
      <c r="ULG31" s="137"/>
      <c r="ULH31" s="137"/>
      <c r="ULI31" s="137"/>
      <c r="ULJ31" s="137"/>
      <c r="ULK31" s="137"/>
      <c r="ULL31" s="137"/>
      <c r="ULM31" s="137"/>
      <c r="ULN31" s="137"/>
      <c r="ULO31" s="137"/>
      <c r="ULP31" s="137"/>
      <c r="ULQ31" s="137"/>
      <c r="ULR31" s="137"/>
      <c r="ULS31" s="137"/>
      <c r="ULT31" s="137"/>
      <c r="ULU31" s="137"/>
      <c r="ULV31" s="137"/>
      <c r="ULW31" s="137"/>
      <c r="ULX31" s="137"/>
      <c r="ULY31" s="137"/>
      <c r="ULZ31" s="137"/>
      <c r="UMA31" s="137"/>
      <c r="UMB31" s="137"/>
      <c r="UMC31" s="137"/>
      <c r="UMD31" s="137"/>
      <c r="UME31" s="137"/>
      <c r="UMF31" s="137"/>
      <c r="UMG31" s="137"/>
      <c r="UMH31" s="137"/>
      <c r="UMI31" s="137"/>
      <c r="UMJ31" s="137"/>
      <c r="UMK31" s="137"/>
      <c r="UML31" s="137"/>
      <c r="UMM31" s="137"/>
      <c r="UMN31" s="137"/>
      <c r="UMO31" s="137"/>
      <c r="UMP31" s="137"/>
      <c r="UMQ31" s="137"/>
      <c r="UMR31" s="137"/>
      <c r="UMS31" s="137"/>
      <c r="UMT31" s="137"/>
      <c r="UMU31" s="137"/>
      <c r="UMV31" s="137"/>
      <c r="UMW31" s="137"/>
      <c r="UMX31" s="137"/>
      <c r="UMY31" s="137"/>
      <c r="UMZ31" s="137"/>
      <c r="UNA31" s="137"/>
      <c r="UNB31" s="137"/>
      <c r="UNC31" s="137"/>
      <c r="UND31" s="137"/>
      <c r="UNE31" s="137"/>
      <c r="UNF31" s="137"/>
      <c r="UNG31" s="137"/>
      <c r="UNH31" s="137"/>
      <c r="UNI31" s="137"/>
      <c r="UNJ31" s="137"/>
      <c r="UNK31" s="137"/>
      <c r="UNL31" s="137"/>
      <c r="UNM31" s="137"/>
      <c r="UNN31" s="137"/>
      <c r="UNO31" s="137"/>
      <c r="UNP31" s="137"/>
      <c r="UNQ31" s="137"/>
      <c r="UNR31" s="137"/>
      <c r="UNS31" s="137"/>
      <c r="UNT31" s="137"/>
      <c r="UNU31" s="137"/>
      <c r="UNV31" s="137"/>
      <c r="UNW31" s="137"/>
      <c r="UNX31" s="137"/>
      <c r="UNY31" s="137"/>
      <c r="UNZ31" s="137"/>
      <c r="UOA31" s="137"/>
      <c r="UOB31" s="137"/>
      <c r="UOC31" s="137"/>
      <c r="UOD31" s="137"/>
      <c r="UOE31" s="137"/>
      <c r="UOF31" s="137"/>
      <c r="UOG31" s="137"/>
      <c r="UOH31" s="137"/>
      <c r="UOI31" s="137"/>
      <c r="UOJ31" s="137"/>
      <c r="UOK31" s="137"/>
      <c r="UOL31" s="137"/>
      <c r="UOM31" s="137"/>
      <c r="UON31" s="137"/>
      <c r="UOO31" s="137"/>
      <c r="UOP31" s="137"/>
      <c r="UOQ31" s="137"/>
      <c r="UOR31" s="137"/>
      <c r="UOS31" s="137"/>
      <c r="UOT31" s="137"/>
      <c r="UOU31" s="137"/>
      <c r="UOV31" s="137"/>
      <c r="UOW31" s="137"/>
      <c r="UOX31" s="137"/>
      <c r="UOY31" s="137"/>
      <c r="UOZ31" s="137"/>
      <c r="UPA31" s="137"/>
      <c r="UPB31" s="137"/>
      <c r="UPC31" s="137"/>
      <c r="UPD31" s="137"/>
      <c r="UPE31" s="137"/>
      <c r="UPF31" s="137"/>
      <c r="UPG31" s="137"/>
      <c r="UPH31" s="137"/>
      <c r="UPI31" s="137"/>
      <c r="UPJ31" s="137"/>
      <c r="UPK31" s="137"/>
      <c r="UPL31" s="137"/>
      <c r="UPM31" s="137"/>
      <c r="UPN31" s="137"/>
      <c r="UPO31" s="137"/>
      <c r="UPP31" s="137"/>
      <c r="UPQ31" s="137"/>
      <c r="UPR31" s="137"/>
      <c r="UPS31" s="137"/>
      <c r="UPT31" s="137"/>
      <c r="UPU31" s="137"/>
      <c r="UPV31" s="137"/>
      <c r="UPW31" s="137"/>
      <c r="UPX31" s="137"/>
      <c r="UPY31" s="137"/>
      <c r="UPZ31" s="137"/>
      <c r="UQA31" s="137"/>
      <c r="UQB31" s="137"/>
      <c r="UQC31" s="137"/>
      <c r="UQD31" s="137"/>
      <c r="UQE31" s="137"/>
      <c r="UQF31" s="137"/>
      <c r="UQG31" s="137"/>
      <c r="UQH31" s="137"/>
      <c r="UQI31" s="137"/>
      <c r="UQJ31" s="137"/>
      <c r="UQK31" s="137"/>
      <c r="UQL31" s="137"/>
      <c r="UQM31" s="137"/>
      <c r="UQN31" s="137"/>
      <c r="UQO31" s="137"/>
      <c r="UQP31" s="137"/>
      <c r="UQQ31" s="137"/>
      <c r="UQR31" s="137"/>
      <c r="UQS31" s="137"/>
      <c r="UQT31" s="137"/>
      <c r="UQU31" s="137"/>
      <c r="UQV31" s="137"/>
      <c r="UQW31" s="137"/>
      <c r="UQX31" s="137"/>
      <c r="UQY31" s="137"/>
      <c r="UQZ31" s="137"/>
      <c r="URA31" s="137"/>
      <c r="URB31" s="137"/>
      <c r="URC31" s="137"/>
      <c r="URD31" s="137"/>
      <c r="URE31" s="137"/>
      <c r="URF31" s="137"/>
      <c r="URG31" s="137"/>
      <c r="URH31" s="137"/>
      <c r="URI31" s="137"/>
      <c r="URJ31" s="137"/>
      <c r="URK31" s="137"/>
      <c r="URL31" s="137"/>
      <c r="URM31" s="137"/>
      <c r="URN31" s="137"/>
      <c r="URO31" s="137"/>
      <c r="URP31" s="137"/>
      <c r="URQ31" s="137"/>
      <c r="URR31" s="137"/>
      <c r="URS31" s="137"/>
      <c r="URT31" s="137"/>
      <c r="URU31" s="137"/>
      <c r="URV31" s="137"/>
      <c r="URW31" s="137"/>
      <c r="URX31" s="137"/>
      <c r="URY31" s="137"/>
      <c r="URZ31" s="137"/>
      <c r="USA31" s="137"/>
      <c r="USB31" s="137"/>
      <c r="USC31" s="137"/>
      <c r="USD31" s="137"/>
      <c r="USE31" s="137"/>
      <c r="USF31" s="137"/>
      <c r="USG31" s="137"/>
      <c r="USH31" s="137"/>
      <c r="USI31" s="137"/>
      <c r="USJ31" s="137"/>
      <c r="USK31" s="137"/>
      <c r="USL31" s="137"/>
      <c r="USM31" s="137"/>
      <c r="USN31" s="137"/>
      <c r="USO31" s="137"/>
      <c r="USP31" s="137"/>
      <c r="USQ31" s="137"/>
      <c r="USR31" s="137"/>
      <c r="USS31" s="137"/>
      <c r="UST31" s="137"/>
      <c r="USU31" s="137"/>
      <c r="USV31" s="137"/>
      <c r="USW31" s="137"/>
      <c r="USX31" s="137"/>
      <c r="USY31" s="137"/>
      <c r="USZ31" s="137"/>
      <c r="UTA31" s="137"/>
      <c r="UTB31" s="137"/>
      <c r="UTC31" s="137"/>
      <c r="UTD31" s="137"/>
      <c r="UTE31" s="137"/>
      <c r="UTF31" s="137"/>
      <c r="UTG31" s="137"/>
      <c r="UTH31" s="137"/>
      <c r="UTI31" s="137"/>
      <c r="UTJ31" s="137"/>
      <c r="UTK31" s="137"/>
      <c r="UTL31" s="137"/>
      <c r="UTM31" s="137"/>
      <c r="UTN31" s="137"/>
      <c r="UTO31" s="137"/>
      <c r="UTP31" s="137"/>
      <c r="UTQ31" s="137"/>
      <c r="UTR31" s="137"/>
      <c r="UTS31" s="137"/>
      <c r="UTT31" s="137"/>
      <c r="UTU31" s="137"/>
      <c r="UTV31" s="137"/>
      <c r="UTW31" s="137"/>
      <c r="UTX31" s="137"/>
      <c r="UTY31" s="137"/>
      <c r="UTZ31" s="137"/>
      <c r="UUA31" s="137"/>
      <c r="UUB31" s="137"/>
      <c r="UUC31" s="137"/>
      <c r="UUD31" s="137"/>
      <c r="UUE31" s="137"/>
      <c r="UUF31" s="137"/>
      <c r="UUG31" s="137"/>
      <c r="UUH31" s="137"/>
      <c r="UUI31" s="137"/>
      <c r="UUJ31" s="137"/>
      <c r="UUK31" s="137"/>
      <c r="UUL31" s="137"/>
      <c r="UUM31" s="137"/>
      <c r="UUN31" s="137"/>
      <c r="UUO31" s="137"/>
      <c r="UUP31" s="137"/>
      <c r="UUQ31" s="137"/>
      <c r="UUR31" s="137"/>
      <c r="UUS31" s="137"/>
      <c r="UUT31" s="137"/>
      <c r="UUU31" s="137"/>
      <c r="UUV31" s="137"/>
      <c r="UUW31" s="137"/>
      <c r="UUX31" s="137"/>
      <c r="UUY31" s="137"/>
      <c r="UUZ31" s="137"/>
      <c r="UVA31" s="137"/>
      <c r="UVB31" s="137"/>
      <c r="UVC31" s="137"/>
      <c r="UVD31" s="137"/>
      <c r="UVE31" s="137"/>
      <c r="UVF31" s="137"/>
      <c r="UVG31" s="137"/>
      <c r="UVH31" s="137"/>
      <c r="UVI31" s="137"/>
      <c r="UVJ31" s="137"/>
      <c r="UVK31" s="137"/>
      <c r="UVL31" s="137"/>
      <c r="UVM31" s="137"/>
      <c r="UVN31" s="137"/>
      <c r="UVO31" s="137"/>
      <c r="UVP31" s="137"/>
      <c r="UVQ31" s="137"/>
      <c r="UVR31" s="137"/>
      <c r="UVS31" s="137"/>
      <c r="UVT31" s="137"/>
      <c r="UVU31" s="137"/>
      <c r="UVV31" s="137"/>
      <c r="UVW31" s="137"/>
      <c r="UVX31" s="137"/>
      <c r="UVY31" s="137"/>
      <c r="UVZ31" s="137"/>
      <c r="UWA31" s="137"/>
      <c r="UWB31" s="137"/>
      <c r="UWC31" s="137"/>
      <c r="UWD31" s="137"/>
      <c r="UWE31" s="137"/>
      <c r="UWF31" s="137"/>
      <c r="UWG31" s="137"/>
      <c r="UWH31" s="137"/>
      <c r="UWI31" s="137"/>
      <c r="UWJ31" s="137"/>
      <c r="UWK31" s="137"/>
      <c r="UWL31" s="137"/>
      <c r="UWM31" s="137"/>
      <c r="UWN31" s="137"/>
      <c r="UWO31" s="137"/>
      <c r="UWP31" s="137"/>
      <c r="UWQ31" s="137"/>
      <c r="UWR31" s="137"/>
      <c r="UWS31" s="137"/>
      <c r="UWT31" s="137"/>
      <c r="UWU31" s="137"/>
      <c r="UWV31" s="137"/>
      <c r="UWW31" s="137"/>
      <c r="UWX31" s="137"/>
      <c r="UWY31" s="137"/>
      <c r="UWZ31" s="137"/>
      <c r="UXA31" s="137"/>
      <c r="UXB31" s="137"/>
      <c r="UXC31" s="137"/>
      <c r="UXD31" s="137"/>
      <c r="UXE31" s="137"/>
      <c r="UXF31" s="137"/>
      <c r="UXG31" s="137"/>
      <c r="UXH31" s="137"/>
      <c r="UXI31" s="137"/>
      <c r="UXJ31" s="137"/>
      <c r="UXK31" s="137"/>
      <c r="UXL31" s="137"/>
      <c r="UXM31" s="137"/>
      <c r="UXN31" s="137"/>
      <c r="UXO31" s="137"/>
      <c r="UXP31" s="137"/>
      <c r="UXQ31" s="137"/>
      <c r="UXR31" s="137"/>
      <c r="UXS31" s="137"/>
      <c r="UXT31" s="137"/>
      <c r="UXU31" s="137"/>
      <c r="UXV31" s="137"/>
      <c r="UXW31" s="137"/>
      <c r="UXX31" s="137"/>
      <c r="UXY31" s="137"/>
      <c r="UXZ31" s="137"/>
      <c r="UYA31" s="137"/>
      <c r="UYB31" s="137"/>
      <c r="UYC31" s="137"/>
      <c r="UYD31" s="137"/>
      <c r="UYE31" s="137"/>
      <c r="UYF31" s="137"/>
      <c r="UYG31" s="137"/>
      <c r="UYH31" s="137"/>
      <c r="UYI31" s="137"/>
      <c r="UYJ31" s="137"/>
      <c r="UYK31" s="137"/>
      <c r="UYL31" s="137"/>
      <c r="UYM31" s="137"/>
      <c r="UYN31" s="137"/>
      <c r="UYO31" s="137"/>
      <c r="UYP31" s="137"/>
      <c r="UYQ31" s="137"/>
      <c r="UYR31" s="137"/>
      <c r="UYS31" s="137"/>
      <c r="UYT31" s="137"/>
      <c r="UYU31" s="137"/>
      <c r="UYV31" s="137"/>
      <c r="UYW31" s="137"/>
      <c r="UYX31" s="137"/>
      <c r="UYY31" s="137"/>
      <c r="UYZ31" s="137"/>
      <c r="UZA31" s="137"/>
      <c r="UZB31" s="137"/>
      <c r="UZC31" s="137"/>
      <c r="UZD31" s="137"/>
      <c r="UZE31" s="137"/>
      <c r="UZF31" s="137"/>
      <c r="UZG31" s="137"/>
      <c r="UZH31" s="137"/>
      <c r="UZI31" s="137"/>
      <c r="UZJ31" s="137"/>
      <c r="UZK31" s="137"/>
      <c r="UZL31" s="137"/>
      <c r="UZM31" s="137"/>
      <c r="UZN31" s="137"/>
      <c r="UZO31" s="137"/>
      <c r="UZP31" s="137"/>
      <c r="UZQ31" s="137"/>
      <c r="UZR31" s="137"/>
      <c r="UZS31" s="137"/>
      <c r="UZT31" s="137"/>
      <c r="UZU31" s="137"/>
      <c r="UZV31" s="137"/>
      <c r="UZW31" s="137"/>
      <c r="UZX31" s="137"/>
      <c r="UZY31" s="137"/>
      <c r="UZZ31" s="137"/>
      <c r="VAA31" s="137"/>
      <c r="VAB31" s="137"/>
      <c r="VAC31" s="137"/>
      <c r="VAD31" s="137"/>
      <c r="VAE31" s="137"/>
      <c r="VAF31" s="137"/>
      <c r="VAG31" s="137"/>
      <c r="VAH31" s="137"/>
      <c r="VAI31" s="137"/>
      <c r="VAJ31" s="137"/>
      <c r="VAK31" s="137"/>
      <c r="VAL31" s="137"/>
      <c r="VAM31" s="137"/>
      <c r="VAN31" s="137"/>
      <c r="VAO31" s="137"/>
      <c r="VAP31" s="137"/>
      <c r="VAQ31" s="137"/>
      <c r="VAR31" s="137"/>
      <c r="VAS31" s="137"/>
      <c r="VAT31" s="137"/>
      <c r="VAU31" s="137"/>
      <c r="VAV31" s="137"/>
      <c r="VAW31" s="137"/>
      <c r="VAX31" s="137"/>
      <c r="VAY31" s="137"/>
      <c r="VAZ31" s="137"/>
      <c r="VBA31" s="137"/>
      <c r="VBB31" s="137"/>
      <c r="VBC31" s="137"/>
      <c r="VBD31" s="137"/>
      <c r="VBE31" s="137"/>
      <c r="VBF31" s="137"/>
      <c r="VBG31" s="137"/>
      <c r="VBH31" s="137"/>
      <c r="VBI31" s="137"/>
      <c r="VBJ31" s="137"/>
      <c r="VBK31" s="137"/>
      <c r="VBL31" s="137"/>
      <c r="VBM31" s="137"/>
      <c r="VBN31" s="137"/>
      <c r="VBO31" s="137"/>
      <c r="VBP31" s="137"/>
      <c r="VBQ31" s="137"/>
      <c r="VBR31" s="137"/>
      <c r="VBS31" s="137"/>
      <c r="VBT31" s="137"/>
      <c r="VBU31" s="137"/>
      <c r="VBV31" s="137"/>
      <c r="VBW31" s="137"/>
      <c r="VBX31" s="137"/>
      <c r="VBY31" s="137"/>
      <c r="VBZ31" s="137"/>
      <c r="VCA31" s="137"/>
      <c r="VCB31" s="137"/>
      <c r="VCC31" s="137"/>
      <c r="VCD31" s="137"/>
      <c r="VCE31" s="137"/>
      <c r="VCF31" s="137"/>
      <c r="VCG31" s="137"/>
      <c r="VCH31" s="137"/>
      <c r="VCI31" s="137"/>
      <c r="VCJ31" s="137"/>
      <c r="VCK31" s="137"/>
      <c r="VCL31" s="137"/>
      <c r="VCM31" s="137"/>
      <c r="VCN31" s="137"/>
      <c r="VCO31" s="137"/>
      <c r="VCP31" s="137"/>
      <c r="VCQ31" s="137"/>
      <c r="VCR31" s="137"/>
      <c r="VCS31" s="137"/>
      <c r="VCT31" s="137"/>
      <c r="VCU31" s="137"/>
      <c r="VCV31" s="137"/>
      <c r="VCW31" s="137"/>
      <c r="VCX31" s="137"/>
      <c r="VCY31" s="137"/>
      <c r="VCZ31" s="137"/>
      <c r="VDA31" s="137"/>
      <c r="VDB31" s="137"/>
      <c r="VDC31" s="137"/>
      <c r="VDD31" s="137"/>
      <c r="VDE31" s="137"/>
      <c r="VDF31" s="137"/>
      <c r="VDG31" s="137"/>
      <c r="VDH31" s="137"/>
      <c r="VDI31" s="137"/>
      <c r="VDJ31" s="137"/>
      <c r="VDK31" s="137"/>
      <c r="VDL31" s="137"/>
      <c r="VDM31" s="137"/>
      <c r="VDN31" s="137"/>
      <c r="VDO31" s="137"/>
      <c r="VDP31" s="137"/>
      <c r="VDQ31" s="137"/>
      <c r="VDR31" s="137"/>
      <c r="VDS31" s="137"/>
      <c r="VDT31" s="137"/>
      <c r="VDU31" s="137"/>
      <c r="VDV31" s="137"/>
      <c r="VDW31" s="137"/>
      <c r="VDX31" s="137"/>
      <c r="VDY31" s="137"/>
      <c r="VDZ31" s="137"/>
      <c r="VEA31" s="137"/>
      <c r="VEB31" s="137"/>
      <c r="VEC31" s="137"/>
      <c r="VED31" s="137"/>
      <c r="VEE31" s="137"/>
      <c r="VEF31" s="137"/>
      <c r="VEG31" s="137"/>
      <c r="VEH31" s="137"/>
      <c r="VEI31" s="137"/>
      <c r="VEJ31" s="137"/>
      <c r="VEK31" s="137"/>
      <c r="VEL31" s="137"/>
      <c r="VEM31" s="137"/>
      <c r="VEN31" s="137"/>
      <c r="VEO31" s="137"/>
      <c r="VEP31" s="137"/>
      <c r="VEQ31" s="137"/>
      <c r="VER31" s="137"/>
      <c r="VES31" s="137"/>
      <c r="VET31" s="137"/>
      <c r="VEU31" s="137"/>
      <c r="VEV31" s="137"/>
      <c r="VEW31" s="137"/>
      <c r="VEX31" s="137"/>
      <c r="VEY31" s="137"/>
      <c r="VEZ31" s="137"/>
      <c r="VFA31" s="137"/>
      <c r="VFB31" s="137"/>
      <c r="VFC31" s="137"/>
      <c r="VFD31" s="137"/>
      <c r="VFE31" s="137"/>
      <c r="VFF31" s="137"/>
      <c r="VFG31" s="137"/>
      <c r="VFH31" s="137"/>
      <c r="VFI31" s="137"/>
      <c r="VFJ31" s="137"/>
      <c r="VFK31" s="137"/>
      <c r="VFL31" s="137"/>
      <c r="VFM31" s="137"/>
      <c r="VFN31" s="137"/>
      <c r="VFO31" s="137"/>
      <c r="VFP31" s="137"/>
      <c r="VFQ31" s="137"/>
      <c r="VFR31" s="137"/>
      <c r="VFS31" s="137"/>
      <c r="VFT31" s="137"/>
      <c r="VFU31" s="137"/>
      <c r="VFV31" s="137"/>
      <c r="VFW31" s="137"/>
      <c r="VFX31" s="137"/>
      <c r="VFY31" s="137"/>
      <c r="VFZ31" s="137"/>
      <c r="VGA31" s="137"/>
      <c r="VGB31" s="137"/>
      <c r="VGC31" s="137"/>
      <c r="VGD31" s="137"/>
      <c r="VGE31" s="137"/>
      <c r="VGF31" s="137"/>
      <c r="VGG31" s="137"/>
      <c r="VGH31" s="137"/>
      <c r="VGI31" s="137"/>
      <c r="VGJ31" s="137"/>
      <c r="VGK31" s="137"/>
      <c r="VGL31" s="137"/>
      <c r="VGM31" s="137"/>
      <c r="VGN31" s="137"/>
      <c r="VGO31" s="137"/>
      <c r="VGP31" s="137"/>
      <c r="VGQ31" s="137"/>
      <c r="VGR31" s="137"/>
      <c r="VGS31" s="137"/>
      <c r="VGT31" s="137"/>
      <c r="VGU31" s="137"/>
      <c r="VGV31" s="137"/>
      <c r="VGW31" s="137"/>
      <c r="VGX31" s="137"/>
      <c r="VGY31" s="137"/>
      <c r="VGZ31" s="137"/>
      <c r="VHA31" s="137"/>
      <c r="VHB31" s="137"/>
      <c r="VHC31" s="137"/>
      <c r="VHD31" s="137"/>
      <c r="VHE31" s="137"/>
      <c r="VHF31" s="137"/>
      <c r="VHG31" s="137"/>
      <c r="VHH31" s="137"/>
      <c r="VHI31" s="137"/>
      <c r="VHJ31" s="137"/>
      <c r="VHK31" s="137"/>
      <c r="VHL31" s="137"/>
      <c r="VHM31" s="137"/>
      <c r="VHN31" s="137"/>
      <c r="VHO31" s="137"/>
      <c r="VHP31" s="137"/>
      <c r="VHQ31" s="137"/>
      <c r="VHR31" s="137"/>
      <c r="VHS31" s="137"/>
      <c r="VHT31" s="137"/>
      <c r="VHU31" s="137"/>
      <c r="VHV31" s="137"/>
      <c r="VHW31" s="137"/>
      <c r="VHX31" s="137"/>
      <c r="VHY31" s="137"/>
      <c r="VHZ31" s="137"/>
      <c r="VIA31" s="137"/>
      <c r="VIB31" s="137"/>
      <c r="VIC31" s="137"/>
      <c r="VID31" s="137"/>
      <c r="VIE31" s="137"/>
      <c r="VIF31" s="137"/>
      <c r="VIG31" s="137"/>
      <c r="VIH31" s="137"/>
      <c r="VII31" s="137"/>
      <c r="VIJ31" s="137"/>
      <c r="VIK31" s="137"/>
      <c r="VIL31" s="137"/>
      <c r="VIM31" s="137"/>
      <c r="VIN31" s="137"/>
      <c r="VIO31" s="137"/>
      <c r="VIP31" s="137"/>
      <c r="VIQ31" s="137"/>
      <c r="VIR31" s="137"/>
      <c r="VIS31" s="137"/>
      <c r="VIT31" s="137"/>
      <c r="VIU31" s="137"/>
      <c r="VIV31" s="137"/>
      <c r="VIW31" s="137"/>
      <c r="VIX31" s="137"/>
      <c r="VIY31" s="137"/>
      <c r="VIZ31" s="137"/>
      <c r="VJA31" s="137"/>
      <c r="VJB31" s="137"/>
      <c r="VJC31" s="137"/>
      <c r="VJD31" s="137"/>
      <c r="VJE31" s="137"/>
      <c r="VJF31" s="137"/>
      <c r="VJG31" s="137"/>
      <c r="VJH31" s="137"/>
      <c r="VJI31" s="137"/>
      <c r="VJJ31" s="137"/>
      <c r="VJK31" s="137"/>
      <c r="VJL31" s="137"/>
      <c r="VJM31" s="137"/>
      <c r="VJN31" s="137"/>
      <c r="VJO31" s="137"/>
      <c r="VJP31" s="137"/>
      <c r="VJQ31" s="137"/>
      <c r="VJR31" s="137"/>
      <c r="VJS31" s="137"/>
      <c r="VJT31" s="137"/>
      <c r="VJU31" s="137"/>
      <c r="VJV31" s="137"/>
      <c r="VJW31" s="137"/>
      <c r="VJX31" s="137"/>
      <c r="VJY31" s="137"/>
      <c r="VJZ31" s="137"/>
      <c r="VKA31" s="137"/>
      <c r="VKB31" s="137"/>
      <c r="VKC31" s="137"/>
      <c r="VKD31" s="137"/>
      <c r="VKE31" s="137"/>
      <c r="VKF31" s="137"/>
      <c r="VKG31" s="137"/>
      <c r="VKH31" s="137"/>
      <c r="VKI31" s="137"/>
      <c r="VKJ31" s="137"/>
      <c r="VKK31" s="137"/>
      <c r="VKL31" s="137"/>
      <c r="VKM31" s="137"/>
      <c r="VKN31" s="137"/>
      <c r="VKO31" s="137"/>
      <c r="VKP31" s="137"/>
      <c r="VKQ31" s="137"/>
      <c r="VKR31" s="137"/>
      <c r="VKS31" s="137"/>
      <c r="VKT31" s="137"/>
      <c r="VKU31" s="137"/>
      <c r="VKV31" s="137"/>
      <c r="VKW31" s="137"/>
      <c r="VKX31" s="137"/>
      <c r="VKY31" s="137"/>
      <c r="VKZ31" s="137"/>
      <c r="VLA31" s="137"/>
      <c r="VLB31" s="137"/>
      <c r="VLC31" s="137"/>
      <c r="VLD31" s="137"/>
      <c r="VLE31" s="137"/>
      <c r="VLF31" s="137"/>
      <c r="VLG31" s="137"/>
      <c r="VLH31" s="137"/>
      <c r="VLI31" s="137"/>
      <c r="VLJ31" s="137"/>
      <c r="VLK31" s="137"/>
      <c r="VLL31" s="137"/>
      <c r="VLM31" s="137"/>
      <c r="VLN31" s="137"/>
      <c r="VLO31" s="137"/>
      <c r="VLP31" s="137"/>
      <c r="VLQ31" s="137"/>
      <c r="VLR31" s="137"/>
      <c r="VLS31" s="137"/>
      <c r="VLT31" s="137"/>
      <c r="VLU31" s="137"/>
      <c r="VLV31" s="137"/>
      <c r="VLW31" s="137"/>
      <c r="VLX31" s="137"/>
      <c r="VLY31" s="137"/>
      <c r="VLZ31" s="137"/>
      <c r="VMA31" s="137"/>
      <c r="VMB31" s="137"/>
      <c r="VMC31" s="137"/>
      <c r="VMD31" s="137"/>
      <c r="VME31" s="137"/>
      <c r="VMF31" s="137"/>
      <c r="VMG31" s="137"/>
      <c r="VMH31" s="137"/>
      <c r="VMI31" s="137"/>
      <c r="VMJ31" s="137"/>
      <c r="VMK31" s="137"/>
      <c r="VML31" s="137"/>
      <c r="VMM31" s="137"/>
      <c r="VMN31" s="137"/>
      <c r="VMO31" s="137"/>
      <c r="VMP31" s="137"/>
      <c r="VMQ31" s="137"/>
      <c r="VMR31" s="137"/>
      <c r="VMS31" s="137"/>
      <c r="VMT31" s="137"/>
      <c r="VMU31" s="137"/>
      <c r="VMV31" s="137"/>
      <c r="VMW31" s="137"/>
      <c r="VMX31" s="137"/>
      <c r="VMY31" s="137"/>
      <c r="VMZ31" s="137"/>
      <c r="VNA31" s="137"/>
      <c r="VNB31" s="137"/>
      <c r="VNC31" s="137"/>
      <c r="VND31" s="137"/>
      <c r="VNE31" s="137"/>
      <c r="VNF31" s="137"/>
      <c r="VNG31" s="137"/>
      <c r="VNH31" s="137"/>
      <c r="VNI31" s="137"/>
      <c r="VNJ31" s="137"/>
      <c r="VNK31" s="137"/>
      <c r="VNL31" s="137"/>
      <c r="VNM31" s="137"/>
      <c r="VNN31" s="137"/>
      <c r="VNO31" s="137"/>
      <c r="VNP31" s="137"/>
      <c r="VNQ31" s="137"/>
      <c r="VNR31" s="137"/>
      <c r="VNS31" s="137"/>
      <c r="VNT31" s="137"/>
      <c r="VNU31" s="137"/>
      <c r="VNV31" s="137"/>
      <c r="VNW31" s="137"/>
      <c r="VNX31" s="137"/>
      <c r="VNY31" s="137"/>
      <c r="VNZ31" s="137"/>
      <c r="VOA31" s="137"/>
      <c r="VOB31" s="137"/>
      <c r="VOC31" s="137"/>
      <c r="VOD31" s="137"/>
      <c r="VOE31" s="137"/>
      <c r="VOF31" s="137"/>
      <c r="VOG31" s="137"/>
      <c r="VOH31" s="137"/>
      <c r="VOI31" s="137"/>
      <c r="VOJ31" s="137"/>
      <c r="VOK31" s="137"/>
      <c r="VOL31" s="137"/>
      <c r="VOM31" s="137"/>
      <c r="VON31" s="137"/>
      <c r="VOO31" s="137"/>
      <c r="VOP31" s="137"/>
      <c r="VOQ31" s="137"/>
      <c r="VOR31" s="137"/>
      <c r="VOS31" s="137"/>
      <c r="VOT31" s="137"/>
      <c r="VOU31" s="137"/>
      <c r="VOV31" s="137"/>
      <c r="VOW31" s="137"/>
      <c r="VOX31" s="137"/>
      <c r="VOY31" s="137"/>
      <c r="VOZ31" s="137"/>
      <c r="VPA31" s="137"/>
      <c r="VPB31" s="137"/>
      <c r="VPC31" s="137"/>
      <c r="VPD31" s="137"/>
      <c r="VPE31" s="137"/>
      <c r="VPF31" s="137"/>
      <c r="VPG31" s="137"/>
      <c r="VPH31" s="137"/>
      <c r="VPI31" s="137"/>
      <c r="VPJ31" s="137"/>
      <c r="VPK31" s="137"/>
      <c r="VPL31" s="137"/>
      <c r="VPM31" s="137"/>
      <c r="VPN31" s="137"/>
      <c r="VPO31" s="137"/>
      <c r="VPP31" s="137"/>
      <c r="VPQ31" s="137"/>
      <c r="VPR31" s="137"/>
      <c r="VPS31" s="137"/>
      <c r="VPT31" s="137"/>
      <c r="VPU31" s="137"/>
      <c r="VPV31" s="137"/>
      <c r="VPW31" s="137"/>
      <c r="VPX31" s="137"/>
      <c r="VPY31" s="137"/>
      <c r="VPZ31" s="137"/>
      <c r="VQA31" s="137"/>
      <c r="VQB31" s="137"/>
      <c r="VQC31" s="137"/>
      <c r="VQD31" s="137"/>
      <c r="VQE31" s="137"/>
      <c r="VQF31" s="137"/>
      <c r="VQG31" s="137"/>
      <c r="VQH31" s="137"/>
      <c r="VQI31" s="137"/>
      <c r="VQJ31" s="137"/>
      <c r="VQK31" s="137"/>
      <c r="VQL31" s="137"/>
      <c r="VQM31" s="137"/>
      <c r="VQN31" s="137"/>
      <c r="VQO31" s="137"/>
      <c r="VQP31" s="137"/>
      <c r="VQQ31" s="137"/>
      <c r="VQR31" s="137"/>
      <c r="VQS31" s="137"/>
      <c r="VQT31" s="137"/>
      <c r="VQU31" s="137"/>
      <c r="VQV31" s="137"/>
      <c r="VQW31" s="137"/>
      <c r="VQX31" s="137"/>
      <c r="VQY31" s="137"/>
      <c r="VQZ31" s="137"/>
      <c r="VRA31" s="137"/>
      <c r="VRB31" s="137"/>
      <c r="VRC31" s="137"/>
      <c r="VRD31" s="137"/>
      <c r="VRE31" s="137"/>
      <c r="VRF31" s="137"/>
      <c r="VRG31" s="137"/>
      <c r="VRH31" s="137"/>
      <c r="VRI31" s="137"/>
      <c r="VRJ31" s="137"/>
      <c r="VRK31" s="137"/>
      <c r="VRL31" s="137"/>
      <c r="VRM31" s="137"/>
      <c r="VRN31" s="137"/>
      <c r="VRO31" s="137"/>
      <c r="VRP31" s="137"/>
      <c r="VRQ31" s="137"/>
      <c r="VRR31" s="137"/>
      <c r="VRS31" s="137"/>
      <c r="VRT31" s="137"/>
      <c r="VRU31" s="137"/>
      <c r="VRV31" s="137"/>
      <c r="VRW31" s="137"/>
      <c r="VRX31" s="137"/>
      <c r="VRY31" s="137"/>
      <c r="VRZ31" s="137"/>
      <c r="VSA31" s="137"/>
      <c r="VSB31" s="137"/>
      <c r="VSC31" s="137"/>
      <c r="VSD31" s="137"/>
      <c r="VSE31" s="137"/>
      <c r="VSF31" s="137"/>
      <c r="VSG31" s="137"/>
      <c r="VSH31" s="137"/>
      <c r="VSI31" s="137"/>
      <c r="VSJ31" s="137"/>
      <c r="VSK31" s="137"/>
      <c r="VSL31" s="137"/>
      <c r="VSM31" s="137"/>
      <c r="VSN31" s="137"/>
      <c r="VSO31" s="137"/>
      <c r="VSP31" s="137"/>
      <c r="VSQ31" s="137"/>
      <c r="VSR31" s="137"/>
      <c r="VSS31" s="137"/>
      <c r="VST31" s="137"/>
      <c r="VSU31" s="137"/>
      <c r="VSV31" s="137"/>
      <c r="VSW31" s="137"/>
      <c r="VSX31" s="137"/>
      <c r="VSY31" s="137"/>
      <c r="VSZ31" s="137"/>
      <c r="VTA31" s="137"/>
      <c r="VTB31" s="137"/>
      <c r="VTC31" s="137"/>
      <c r="VTD31" s="137"/>
      <c r="VTE31" s="137"/>
      <c r="VTF31" s="137"/>
      <c r="VTG31" s="137"/>
      <c r="VTH31" s="137"/>
      <c r="VTI31" s="137"/>
      <c r="VTJ31" s="137"/>
      <c r="VTK31" s="137"/>
      <c r="VTL31" s="137"/>
      <c r="VTM31" s="137"/>
      <c r="VTN31" s="137"/>
      <c r="VTO31" s="137"/>
      <c r="VTP31" s="137"/>
      <c r="VTQ31" s="137"/>
      <c r="VTR31" s="137"/>
      <c r="VTS31" s="137"/>
      <c r="VTT31" s="137"/>
      <c r="VTU31" s="137"/>
      <c r="VTV31" s="137"/>
      <c r="VTW31" s="137"/>
      <c r="VTX31" s="137"/>
      <c r="VTY31" s="137"/>
      <c r="VTZ31" s="137"/>
      <c r="VUA31" s="137"/>
      <c r="VUB31" s="137"/>
      <c r="VUC31" s="137"/>
      <c r="VUD31" s="137"/>
      <c r="VUE31" s="137"/>
      <c r="VUF31" s="137"/>
      <c r="VUG31" s="137"/>
      <c r="VUH31" s="137"/>
      <c r="VUI31" s="137"/>
      <c r="VUJ31" s="137"/>
      <c r="VUK31" s="137"/>
      <c r="VUL31" s="137"/>
      <c r="VUM31" s="137"/>
      <c r="VUN31" s="137"/>
      <c r="VUO31" s="137"/>
      <c r="VUP31" s="137"/>
      <c r="VUQ31" s="137"/>
      <c r="VUR31" s="137"/>
      <c r="VUS31" s="137"/>
      <c r="VUT31" s="137"/>
      <c r="VUU31" s="137"/>
      <c r="VUV31" s="137"/>
      <c r="VUW31" s="137"/>
      <c r="VUX31" s="137"/>
      <c r="VUY31" s="137"/>
      <c r="VUZ31" s="137"/>
      <c r="VVA31" s="137"/>
      <c r="VVB31" s="137"/>
      <c r="VVC31" s="137"/>
      <c r="VVD31" s="137"/>
      <c r="VVE31" s="137"/>
      <c r="VVF31" s="137"/>
      <c r="VVG31" s="137"/>
      <c r="VVH31" s="137"/>
      <c r="VVI31" s="137"/>
      <c r="VVJ31" s="137"/>
      <c r="VVK31" s="137"/>
      <c r="VVL31" s="137"/>
      <c r="VVM31" s="137"/>
      <c r="VVN31" s="137"/>
      <c r="VVO31" s="137"/>
      <c r="VVP31" s="137"/>
      <c r="VVQ31" s="137"/>
      <c r="VVR31" s="137"/>
      <c r="VVS31" s="137"/>
      <c r="VVT31" s="137"/>
      <c r="VVU31" s="137"/>
      <c r="VVV31" s="137"/>
      <c r="VVW31" s="137"/>
      <c r="VVX31" s="137"/>
      <c r="VVY31" s="137"/>
      <c r="VVZ31" s="137"/>
      <c r="VWA31" s="137"/>
      <c r="VWB31" s="137"/>
      <c r="VWC31" s="137"/>
      <c r="VWD31" s="137"/>
      <c r="VWE31" s="137"/>
      <c r="VWF31" s="137"/>
      <c r="VWG31" s="137"/>
      <c r="VWH31" s="137"/>
      <c r="VWI31" s="137"/>
      <c r="VWJ31" s="137"/>
      <c r="VWK31" s="137"/>
      <c r="VWL31" s="137"/>
      <c r="VWM31" s="137"/>
      <c r="VWN31" s="137"/>
      <c r="VWO31" s="137"/>
      <c r="VWP31" s="137"/>
      <c r="VWQ31" s="137"/>
      <c r="VWR31" s="137"/>
      <c r="VWS31" s="137"/>
      <c r="VWT31" s="137"/>
      <c r="VWU31" s="137"/>
      <c r="VWV31" s="137"/>
      <c r="VWW31" s="137"/>
      <c r="VWX31" s="137"/>
      <c r="VWY31" s="137"/>
      <c r="VWZ31" s="137"/>
      <c r="VXA31" s="137"/>
      <c r="VXB31" s="137"/>
      <c r="VXC31" s="137"/>
      <c r="VXD31" s="137"/>
      <c r="VXE31" s="137"/>
      <c r="VXF31" s="137"/>
      <c r="VXG31" s="137"/>
      <c r="VXH31" s="137"/>
      <c r="VXI31" s="137"/>
      <c r="VXJ31" s="137"/>
      <c r="VXK31" s="137"/>
      <c r="VXL31" s="137"/>
      <c r="VXM31" s="137"/>
      <c r="VXN31" s="137"/>
      <c r="VXO31" s="137"/>
      <c r="VXP31" s="137"/>
      <c r="VXQ31" s="137"/>
      <c r="VXR31" s="137"/>
      <c r="VXS31" s="137"/>
      <c r="VXT31" s="137"/>
      <c r="VXU31" s="137"/>
      <c r="VXV31" s="137"/>
      <c r="VXW31" s="137"/>
      <c r="VXX31" s="137"/>
      <c r="VXY31" s="137"/>
      <c r="VXZ31" s="137"/>
      <c r="VYA31" s="137"/>
      <c r="VYB31" s="137"/>
      <c r="VYC31" s="137"/>
      <c r="VYD31" s="137"/>
      <c r="VYE31" s="137"/>
      <c r="VYF31" s="137"/>
      <c r="VYG31" s="137"/>
      <c r="VYH31" s="137"/>
      <c r="VYI31" s="137"/>
      <c r="VYJ31" s="137"/>
      <c r="VYK31" s="137"/>
      <c r="VYL31" s="137"/>
      <c r="VYM31" s="137"/>
      <c r="VYN31" s="137"/>
      <c r="VYO31" s="137"/>
      <c r="VYP31" s="137"/>
      <c r="VYQ31" s="137"/>
      <c r="VYR31" s="137"/>
      <c r="VYS31" s="137"/>
      <c r="VYT31" s="137"/>
      <c r="VYU31" s="137"/>
      <c r="VYV31" s="137"/>
      <c r="VYW31" s="137"/>
      <c r="VYX31" s="137"/>
      <c r="VYY31" s="137"/>
      <c r="VYZ31" s="137"/>
      <c r="VZA31" s="137"/>
      <c r="VZB31" s="137"/>
      <c r="VZC31" s="137"/>
      <c r="VZD31" s="137"/>
      <c r="VZE31" s="137"/>
      <c r="VZF31" s="137"/>
      <c r="VZG31" s="137"/>
      <c r="VZH31" s="137"/>
      <c r="VZI31" s="137"/>
      <c r="VZJ31" s="137"/>
      <c r="VZK31" s="137"/>
      <c r="VZL31" s="137"/>
      <c r="VZM31" s="137"/>
      <c r="VZN31" s="137"/>
      <c r="VZO31" s="137"/>
      <c r="VZP31" s="137"/>
      <c r="VZQ31" s="137"/>
      <c r="VZR31" s="137"/>
      <c r="VZS31" s="137"/>
      <c r="VZT31" s="137"/>
      <c r="VZU31" s="137"/>
      <c r="VZV31" s="137"/>
      <c r="VZW31" s="137"/>
      <c r="VZX31" s="137"/>
      <c r="VZY31" s="137"/>
      <c r="VZZ31" s="137"/>
      <c r="WAA31" s="137"/>
      <c r="WAB31" s="137"/>
      <c r="WAC31" s="137"/>
      <c r="WAD31" s="137"/>
      <c r="WAE31" s="137"/>
      <c r="WAF31" s="137"/>
      <c r="WAG31" s="137"/>
      <c r="WAH31" s="137"/>
      <c r="WAI31" s="137"/>
      <c r="WAJ31" s="137"/>
      <c r="WAK31" s="137"/>
      <c r="WAL31" s="137"/>
      <c r="WAM31" s="137"/>
      <c r="WAN31" s="137"/>
      <c r="WAO31" s="137"/>
      <c r="WAP31" s="137"/>
      <c r="WAQ31" s="137"/>
      <c r="WAR31" s="137"/>
      <c r="WAS31" s="137"/>
      <c r="WAT31" s="137"/>
      <c r="WAU31" s="137"/>
      <c r="WAV31" s="137"/>
      <c r="WAW31" s="137"/>
      <c r="WAX31" s="137"/>
      <c r="WAY31" s="137"/>
      <c r="WAZ31" s="137"/>
      <c r="WBA31" s="137"/>
      <c r="WBB31" s="137"/>
      <c r="WBC31" s="137"/>
      <c r="WBD31" s="137"/>
      <c r="WBE31" s="137"/>
      <c r="WBF31" s="137"/>
      <c r="WBG31" s="137"/>
      <c r="WBH31" s="137"/>
      <c r="WBI31" s="137"/>
      <c r="WBJ31" s="137"/>
      <c r="WBK31" s="137"/>
      <c r="WBL31" s="137"/>
      <c r="WBM31" s="137"/>
      <c r="WBN31" s="137"/>
      <c r="WBO31" s="137"/>
      <c r="WBP31" s="137"/>
      <c r="WBQ31" s="137"/>
      <c r="WBR31" s="137"/>
      <c r="WBS31" s="137"/>
      <c r="WBT31" s="137"/>
      <c r="WBU31" s="137"/>
      <c r="WBV31" s="137"/>
      <c r="WBW31" s="137"/>
      <c r="WBX31" s="137"/>
      <c r="WBY31" s="137"/>
      <c r="WBZ31" s="137"/>
      <c r="WCA31" s="137"/>
      <c r="WCB31" s="137"/>
      <c r="WCC31" s="137"/>
      <c r="WCD31" s="137"/>
      <c r="WCE31" s="137"/>
      <c r="WCF31" s="137"/>
      <c r="WCG31" s="137"/>
      <c r="WCH31" s="137"/>
      <c r="WCI31" s="137"/>
      <c r="WCJ31" s="137"/>
      <c r="WCK31" s="137"/>
      <c r="WCL31" s="137"/>
      <c r="WCM31" s="137"/>
      <c r="WCN31" s="137"/>
      <c r="WCO31" s="137"/>
      <c r="WCP31" s="137"/>
      <c r="WCQ31" s="137"/>
      <c r="WCR31" s="137"/>
      <c r="WCS31" s="137"/>
      <c r="WCT31" s="137"/>
      <c r="WCU31" s="137"/>
      <c r="WCV31" s="137"/>
      <c r="WCW31" s="137"/>
      <c r="WCX31" s="137"/>
      <c r="WCY31" s="137"/>
      <c r="WCZ31" s="137"/>
      <c r="WDA31" s="137"/>
      <c r="WDB31" s="137"/>
      <c r="WDC31" s="137"/>
      <c r="WDD31" s="137"/>
      <c r="WDE31" s="137"/>
      <c r="WDF31" s="137"/>
      <c r="WDG31" s="137"/>
      <c r="WDH31" s="137"/>
      <c r="WDI31" s="137"/>
      <c r="WDJ31" s="137"/>
      <c r="WDK31" s="137"/>
      <c r="WDL31" s="137"/>
      <c r="WDM31" s="137"/>
      <c r="WDN31" s="137"/>
      <c r="WDO31" s="137"/>
      <c r="WDP31" s="137"/>
      <c r="WDQ31" s="137"/>
      <c r="WDR31" s="137"/>
      <c r="WDS31" s="137"/>
      <c r="WDT31" s="137"/>
      <c r="WDU31" s="137"/>
      <c r="WDV31" s="137"/>
      <c r="WDW31" s="137"/>
      <c r="WDX31" s="137"/>
      <c r="WDY31" s="137"/>
      <c r="WDZ31" s="137"/>
      <c r="WEA31" s="137"/>
      <c r="WEB31" s="137"/>
      <c r="WEC31" s="137"/>
      <c r="WED31" s="137"/>
      <c r="WEE31" s="137"/>
      <c r="WEF31" s="137"/>
      <c r="WEG31" s="137"/>
      <c r="WEH31" s="137"/>
      <c r="WEI31" s="137"/>
      <c r="WEJ31" s="137"/>
      <c r="WEK31" s="137"/>
      <c r="WEL31" s="137"/>
      <c r="WEM31" s="137"/>
      <c r="WEN31" s="137"/>
      <c r="WEO31" s="137"/>
      <c r="WEP31" s="137"/>
      <c r="WEQ31" s="137"/>
      <c r="WER31" s="137"/>
      <c r="WES31" s="137"/>
      <c r="WET31" s="137"/>
      <c r="WEU31" s="137"/>
      <c r="WEV31" s="137"/>
      <c r="WEW31" s="137"/>
      <c r="WEX31" s="137"/>
      <c r="WEY31" s="137"/>
      <c r="WEZ31" s="137"/>
      <c r="WFA31" s="137"/>
      <c r="WFB31" s="137"/>
      <c r="WFC31" s="137"/>
      <c r="WFD31" s="137"/>
      <c r="WFE31" s="137"/>
      <c r="WFF31" s="137"/>
      <c r="WFG31" s="137"/>
      <c r="WFH31" s="137"/>
      <c r="WFI31" s="137"/>
      <c r="WFJ31" s="137"/>
      <c r="WFK31" s="137"/>
      <c r="WFL31" s="137"/>
      <c r="WFM31" s="137"/>
      <c r="WFN31" s="137"/>
      <c r="WFO31" s="137"/>
      <c r="WFP31" s="137"/>
      <c r="WFQ31" s="137"/>
      <c r="WFR31" s="137"/>
      <c r="WFS31" s="137"/>
      <c r="WFT31" s="137"/>
      <c r="WFU31" s="137"/>
      <c r="WFV31" s="137"/>
      <c r="WFW31" s="137"/>
      <c r="WFX31" s="137"/>
      <c r="WFY31" s="137"/>
      <c r="WFZ31" s="137"/>
      <c r="WGA31" s="137"/>
      <c r="WGB31" s="137"/>
      <c r="WGC31" s="137"/>
      <c r="WGD31" s="137"/>
      <c r="WGE31" s="137"/>
      <c r="WGF31" s="137"/>
      <c r="WGG31" s="137"/>
      <c r="WGH31" s="137"/>
      <c r="WGI31" s="137"/>
      <c r="WGJ31" s="137"/>
      <c r="WGK31" s="137"/>
      <c r="WGL31" s="137"/>
      <c r="WGM31" s="137"/>
      <c r="WGN31" s="137"/>
      <c r="WGO31" s="137"/>
      <c r="WGP31" s="137"/>
      <c r="WGQ31" s="137"/>
      <c r="WGR31" s="137"/>
      <c r="WGS31" s="137"/>
      <c r="WGT31" s="137"/>
      <c r="WGU31" s="137"/>
      <c r="WGV31" s="137"/>
      <c r="WGW31" s="137"/>
      <c r="WGX31" s="137"/>
      <c r="WGY31" s="137"/>
      <c r="WGZ31" s="137"/>
      <c r="WHA31" s="137"/>
      <c r="WHB31" s="137"/>
      <c r="WHC31" s="137"/>
      <c r="WHD31" s="137"/>
      <c r="WHE31" s="137"/>
      <c r="WHF31" s="137"/>
      <c r="WHG31" s="137"/>
      <c r="WHH31" s="137"/>
      <c r="WHI31" s="137"/>
      <c r="WHJ31" s="137"/>
      <c r="WHK31" s="137"/>
      <c r="WHL31" s="137"/>
      <c r="WHM31" s="137"/>
      <c r="WHN31" s="137"/>
      <c r="WHO31" s="137"/>
      <c r="WHP31" s="137"/>
      <c r="WHQ31" s="137"/>
      <c r="WHR31" s="137"/>
      <c r="WHS31" s="137"/>
      <c r="WHT31" s="137"/>
      <c r="WHU31" s="137"/>
      <c r="WHV31" s="137"/>
      <c r="WHW31" s="137"/>
      <c r="WHX31" s="137"/>
      <c r="WHY31" s="137"/>
      <c r="WHZ31" s="137"/>
      <c r="WIA31" s="137"/>
      <c r="WIB31" s="137"/>
      <c r="WIC31" s="137"/>
      <c r="WID31" s="137"/>
      <c r="WIE31" s="137"/>
      <c r="WIF31" s="137"/>
      <c r="WIG31" s="137"/>
      <c r="WIH31" s="137"/>
      <c r="WII31" s="137"/>
      <c r="WIJ31" s="137"/>
      <c r="WIK31" s="137"/>
      <c r="WIL31" s="137"/>
      <c r="WIM31" s="137"/>
      <c r="WIN31" s="137"/>
      <c r="WIO31" s="137"/>
      <c r="WIP31" s="137"/>
      <c r="WIQ31" s="137"/>
      <c r="WIR31" s="137"/>
      <c r="WIS31" s="137"/>
      <c r="WIT31" s="137"/>
      <c r="WIU31" s="137"/>
      <c r="WIV31" s="137"/>
      <c r="WIW31" s="137"/>
      <c r="WIX31" s="137"/>
      <c r="WIY31" s="137"/>
      <c r="WIZ31" s="137"/>
      <c r="WJA31" s="137"/>
      <c r="WJB31" s="137"/>
      <c r="WJC31" s="137"/>
      <c r="WJD31" s="137"/>
      <c r="WJE31" s="137"/>
      <c r="WJF31" s="137"/>
      <c r="WJG31" s="137"/>
      <c r="WJH31" s="137"/>
      <c r="WJI31" s="137"/>
      <c r="WJJ31" s="137"/>
      <c r="WJK31" s="137"/>
      <c r="WJL31" s="137"/>
      <c r="WJM31" s="137"/>
      <c r="WJN31" s="137"/>
      <c r="WJO31" s="137"/>
      <c r="WJP31" s="137"/>
      <c r="WJQ31" s="137"/>
      <c r="WJR31" s="137"/>
      <c r="WJS31" s="137"/>
      <c r="WJT31" s="137"/>
      <c r="WJU31" s="137"/>
      <c r="WJV31" s="137"/>
      <c r="WJW31" s="137"/>
      <c r="WJX31" s="137"/>
      <c r="WJY31" s="137"/>
      <c r="WJZ31" s="137"/>
      <c r="WKA31" s="137"/>
      <c r="WKB31" s="137"/>
      <c r="WKC31" s="137"/>
      <c r="WKD31" s="137"/>
      <c r="WKE31" s="137"/>
      <c r="WKF31" s="137"/>
      <c r="WKG31" s="137"/>
      <c r="WKH31" s="137"/>
      <c r="WKI31" s="137"/>
      <c r="WKJ31" s="137"/>
      <c r="WKK31" s="137"/>
      <c r="WKL31" s="137"/>
      <c r="WKM31" s="137"/>
      <c r="WKN31" s="137"/>
      <c r="WKO31" s="137"/>
      <c r="WKP31" s="137"/>
      <c r="WKQ31" s="137"/>
      <c r="WKR31" s="137"/>
      <c r="WKS31" s="137"/>
      <c r="WKT31" s="137"/>
      <c r="WKU31" s="137"/>
      <c r="WKV31" s="137"/>
      <c r="WKW31" s="137"/>
      <c r="WKX31" s="137"/>
      <c r="WKY31" s="137"/>
      <c r="WKZ31" s="137"/>
      <c r="WLA31" s="137"/>
      <c r="WLB31" s="137"/>
      <c r="WLC31" s="137"/>
      <c r="WLD31" s="137"/>
      <c r="WLE31" s="137"/>
      <c r="WLF31" s="137"/>
      <c r="WLG31" s="137"/>
      <c r="WLH31" s="137"/>
      <c r="WLI31" s="137"/>
      <c r="WLJ31" s="137"/>
      <c r="WLK31" s="137"/>
      <c r="WLL31" s="137"/>
      <c r="WLM31" s="137"/>
      <c r="WLN31" s="137"/>
      <c r="WLO31" s="137"/>
      <c r="WLP31" s="137"/>
      <c r="WLQ31" s="137"/>
      <c r="WLR31" s="137"/>
      <c r="WLS31" s="137"/>
      <c r="WLT31" s="137"/>
      <c r="WLU31" s="137"/>
      <c r="WLV31" s="137"/>
      <c r="WLW31" s="137"/>
      <c r="WLX31" s="137"/>
      <c r="WLY31" s="137"/>
      <c r="WLZ31" s="137"/>
      <c r="WMA31" s="137"/>
      <c r="WMB31" s="137"/>
      <c r="WMC31" s="137"/>
      <c r="WMD31" s="137"/>
      <c r="WME31" s="137"/>
      <c r="WMF31" s="137"/>
      <c r="WMG31" s="137"/>
      <c r="WMH31" s="137"/>
      <c r="WMI31" s="137"/>
      <c r="WMJ31" s="137"/>
      <c r="WMK31" s="137"/>
      <c r="WML31" s="137"/>
      <c r="WMM31" s="137"/>
      <c r="WMN31" s="137"/>
      <c r="WMO31" s="137"/>
      <c r="WMP31" s="137"/>
      <c r="WMQ31" s="137"/>
      <c r="WMR31" s="137"/>
      <c r="WMS31" s="137"/>
      <c r="WMT31" s="137"/>
      <c r="WMU31" s="137"/>
      <c r="WMV31" s="137"/>
      <c r="WMW31" s="137"/>
      <c r="WMX31" s="137"/>
      <c r="WMY31" s="137"/>
      <c r="WMZ31" s="137"/>
      <c r="WNA31" s="137"/>
      <c r="WNB31" s="137"/>
      <c r="WNC31" s="137"/>
      <c r="WND31" s="137"/>
      <c r="WNE31" s="137"/>
      <c r="WNF31" s="137"/>
      <c r="WNG31" s="137"/>
      <c r="WNH31" s="137"/>
      <c r="WNI31" s="137"/>
      <c r="WNJ31" s="137"/>
      <c r="WNK31" s="137"/>
      <c r="WNL31" s="137"/>
      <c r="WNM31" s="137"/>
      <c r="WNN31" s="137"/>
      <c r="WNO31" s="137"/>
      <c r="WNP31" s="137"/>
      <c r="WNQ31" s="137"/>
      <c r="WNR31" s="137"/>
      <c r="WNS31" s="137"/>
      <c r="WNT31" s="137"/>
      <c r="WNU31" s="137"/>
      <c r="WNV31" s="137"/>
      <c r="WNW31" s="137"/>
      <c r="WNX31" s="137"/>
      <c r="WNY31" s="137"/>
      <c r="WNZ31" s="137"/>
      <c r="WOA31" s="137"/>
      <c r="WOB31" s="137"/>
      <c r="WOC31" s="137"/>
      <c r="WOD31" s="137"/>
      <c r="WOE31" s="137"/>
      <c r="WOF31" s="137"/>
      <c r="WOG31" s="137"/>
      <c r="WOH31" s="137"/>
      <c r="WOI31" s="137"/>
      <c r="WOJ31" s="137"/>
      <c r="WOK31" s="137"/>
      <c r="WOL31" s="137"/>
      <c r="WOM31" s="137"/>
      <c r="WON31" s="137"/>
      <c r="WOO31" s="137"/>
      <c r="WOP31" s="137"/>
      <c r="WOQ31" s="137"/>
      <c r="WOR31" s="137"/>
      <c r="WOS31" s="137"/>
      <c r="WOT31" s="137"/>
      <c r="WOU31" s="137"/>
      <c r="WOV31" s="137"/>
      <c r="WOW31" s="137"/>
      <c r="WOX31" s="137"/>
      <c r="WOY31" s="137"/>
      <c r="WOZ31" s="137"/>
      <c r="WPA31" s="137"/>
      <c r="WPB31" s="137"/>
      <c r="WPC31" s="137"/>
      <c r="WPD31" s="137"/>
      <c r="WPE31" s="137"/>
      <c r="WPF31" s="137"/>
      <c r="WPG31" s="137"/>
      <c r="WPH31" s="137"/>
      <c r="WPI31" s="137"/>
      <c r="WPJ31" s="137"/>
      <c r="WPK31" s="137"/>
      <c r="WPL31" s="137"/>
      <c r="WPM31" s="137"/>
      <c r="WPN31" s="137"/>
      <c r="WPO31" s="137"/>
      <c r="WPP31" s="137"/>
      <c r="WPQ31" s="137"/>
      <c r="WPR31" s="137"/>
      <c r="WPS31" s="137"/>
      <c r="WPT31" s="137"/>
      <c r="WPU31" s="137"/>
      <c r="WPV31" s="137"/>
      <c r="WPW31" s="137"/>
      <c r="WPX31" s="137"/>
      <c r="WPY31" s="137"/>
      <c r="WPZ31" s="137"/>
      <c r="WQA31" s="137"/>
      <c r="WQB31" s="137"/>
      <c r="WQC31" s="137"/>
      <c r="WQD31" s="137"/>
      <c r="WQE31" s="137"/>
      <c r="WQF31" s="137"/>
      <c r="WQG31" s="137"/>
      <c r="WQH31" s="137"/>
      <c r="WQI31" s="137"/>
      <c r="WQJ31" s="137"/>
      <c r="WQK31" s="137"/>
      <c r="WQL31" s="137"/>
      <c r="WQM31" s="137"/>
      <c r="WQN31" s="137"/>
      <c r="WQO31" s="137"/>
      <c r="WQP31" s="137"/>
      <c r="WQQ31" s="137"/>
      <c r="WQR31" s="137"/>
      <c r="WQS31" s="137"/>
      <c r="WQT31" s="137"/>
      <c r="WQU31" s="137"/>
      <c r="WQV31" s="137"/>
      <c r="WQW31" s="137"/>
      <c r="WQX31" s="137"/>
      <c r="WQY31" s="137"/>
      <c r="WQZ31" s="137"/>
      <c r="WRA31" s="137"/>
      <c r="WRB31" s="137"/>
      <c r="WRC31" s="137"/>
      <c r="WRD31" s="137"/>
      <c r="WRE31" s="137"/>
      <c r="WRF31" s="137"/>
      <c r="WRG31" s="137"/>
      <c r="WRH31" s="137"/>
      <c r="WRI31" s="137"/>
      <c r="WRJ31" s="137"/>
      <c r="WRK31" s="137"/>
      <c r="WRL31" s="137"/>
      <c r="WRM31" s="137"/>
      <c r="WRN31" s="137"/>
      <c r="WRO31" s="137"/>
      <c r="WRP31" s="137"/>
      <c r="WRQ31" s="137"/>
      <c r="WRR31" s="137"/>
      <c r="WRS31" s="137"/>
      <c r="WRT31" s="137"/>
      <c r="WRU31" s="137"/>
      <c r="WRV31" s="137"/>
      <c r="WRW31" s="137"/>
      <c r="WRX31" s="137"/>
      <c r="WRY31" s="137"/>
      <c r="WRZ31" s="137"/>
      <c r="WSA31" s="137"/>
      <c r="WSB31" s="137"/>
      <c r="WSC31" s="137"/>
      <c r="WSD31" s="137"/>
      <c r="WSE31" s="137"/>
      <c r="WSF31" s="137"/>
      <c r="WSG31" s="137"/>
      <c r="WSH31" s="137"/>
      <c r="WSI31" s="137"/>
      <c r="WSJ31" s="137"/>
      <c r="WSK31" s="137"/>
      <c r="WSL31" s="137"/>
      <c r="WSM31" s="137"/>
      <c r="WSN31" s="137"/>
      <c r="WSO31" s="137"/>
      <c r="WSP31" s="137"/>
      <c r="WSQ31" s="137"/>
      <c r="WSR31" s="137"/>
      <c r="WSS31" s="137"/>
      <c r="WST31" s="137"/>
      <c r="WSU31" s="137"/>
      <c r="WSV31" s="137"/>
      <c r="WSW31" s="137"/>
      <c r="WSX31" s="137"/>
      <c r="WSY31" s="137"/>
      <c r="WSZ31" s="137"/>
      <c r="WTA31" s="137"/>
      <c r="WTB31" s="137"/>
      <c r="WTC31" s="137"/>
      <c r="WTD31" s="137"/>
      <c r="WTE31" s="137"/>
      <c r="WTF31" s="137"/>
      <c r="WTG31" s="137"/>
      <c r="WTH31" s="137"/>
      <c r="WTI31" s="137"/>
      <c r="WTJ31" s="137"/>
      <c r="WTK31" s="137"/>
      <c r="WTL31" s="137"/>
      <c r="WTM31" s="137"/>
      <c r="WTN31" s="137"/>
      <c r="WTO31" s="137"/>
      <c r="WTP31" s="137"/>
      <c r="WTQ31" s="137"/>
      <c r="WTR31" s="137"/>
      <c r="WTS31" s="137"/>
      <c r="WTT31" s="137"/>
      <c r="WTU31" s="137"/>
      <c r="WTV31" s="137"/>
      <c r="WTW31" s="137"/>
      <c r="WTX31" s="137"/>
      <c r="WTY31" s="137"/>
      <c r="WTZ31" s="137"/>
      <c r="WUA31" s="137"/>
      <c r="WUB31" s="137"/>
      <c r="WUC31" s="137"/>
      <c r="WUD31" s="137"/>
      <c r="WUE31" s="137"/>
      <c r="WUF31" s="137"/>
      <c r="WUG31" s="137"/>
      <c r="WUH31" s="137"/>
      <c r="WUI31" s="137"/>
      <c r="WUJ31" s="137"/>
      <c r="WUK31" s="137"/>
      <c r="WUL31" s="137"/>
      <c r="WUM31" s="137"/>
      <c r="WUN31" s="137"/>
      <c r="WUO31" s="137"/>
      <c r="WUP31" s="137"/>
      <c r="WUQ31" s="137"/>
      <c r="WUR31" s="137"/>
      <c r="WUS31" s="137"/>
      <c r="WUT31" s="137"/>
      <c r="WUU31" s="137"/>
      <c r="WUV31" s="137"/>
      <c r="WUW31" s="137"/>
      <c r="WUX31" s="137"/>
      <c r="WUY31" s="137"/>
      <c r="WUZ31" s="137"/>
      <c r="WVA31" s="137"/>
      <c r="WVB31" s="137"/>
      <c r="WVC31" s="137"/>
      <c r="WVD31" s="137"/>
      <c r="WVE31" s="137"/>
      <c r="WVF31" s="137"/>
      <c r="WVG31" s="137"/>
      <c r="WVH31" s="137"/>
      <c r="WVI31" s="137"/>
      <c r="WVJ31" s="137"/>
      <c r="WVK31" s="137"/>
      <c r="WVL31" s="137"/>
      <c r="WVM31" s="137"/>
      <c r="WVN31" s="137"/>
      <c r="WVO31" s="137"/>
      <c r="WVP31" s="137"/>
      <c r="WVQ31" s="137"/>
      <c r="WVR31" s="137"/>
      <c r="WVS31" s="137"/>
      <c r="WVT31" s="137"/>
      <c r="WVU31" s="137"/>
      <c r="WVV31" s="137"/>
      <c r="WVW31" s="137"/>
      <c r="WVX31" s="137"/>
      <c r="WVY31" s="137"/>
      <c r="WVZ31" s="137"/>
      <c r="WWA31" s="137"/>
      <c r="WWB31" s="137"/>
      <c r="WWC31" s="137"/>
      <c r="WWD31" s="137"/>
      <c r="WWE31" s="137"/>
      <c r="WWF31" s="137"/>
      <c r="WWG31" s="137"/>
      <c r="WWH31" s="137"/>
      <c r="WWI31" s="137"/>
      <c r="WWJ31" s="137"/>
      <c r="WWK31" s="137"/>
      <c r="WWL31" s="137"/>
      <c r="WWM31" s="137"/>
      <c r="WWN31" s="137"/>
      <c r="WWO31" s="137"/>
      <c r="WWP31" s="137"/>
      <c r="WWQ31" s="137"/>
      <c r="WWR31" s="137"/>
      <c r="WWS31" s="137"/>
      <c r="WWT31" s="137"/>
      <c r="WWU31" s="137"/>
      <c r="WWV31" s="137"/>
      <c r="WWW31" s="137"/>
      <c r="WWX31" s="137"/>
      <c r="WWY31" s="137"/>
      <c r="WWZ31" s="137"/>
      <c r="WXA31" s="137"/>
      <c r="WXB31" s="137"/>
      <c r="WXC31" s="137"/>
      <c r="WXD31" s="137"/>
      <c r="WXE31" s="137"/>
      <c r="WXF31" s="137"/>
      <c r="WXG31" s="137"/>
      <c r="WXH31" s="137"/>
      <c r="WXI31" s="137"/>
      <c r="WXJ31" s="137"/>
      <c r="WXK31" s="137"/>
      <c r="WXL31" s="137"/>
      <c r="WXM31" s="137"/>
      <c r="WXN31" s="137"/>
      <c r="WXO31" s="137"/>
      <c r="WXP31" s="137"/>
      <c r="WXQ31" s="137"/>
      <c r="WXR31" s="137"/>
      <c r="WXS31" s="137"/>
      <c r="WXT31" s="137"/>
      <c r="WXU31" s="137"/>
      <c r="WXV31" s="137"/>
      <c r="WXW31" s="137"/>
      <c r="WXX31" s="137"/>
      <c r="WXY31" s="137"/>
      <c r="WXZ31" s="137"/>
      <c r="WYA31" s="137"/>
      <c r="WYB31" s="137"/>
      <c r="WYC31" s="137"/>
      <c r="WYD31" s="137"/>
      <c r="WYE31" s="137"/>
      <c r="WYF31" s="137"/>
      <c r="WYG31" s="137"/>
      <c r="WYH31" s="137"/>
      <c r="WYI31" s="137"/>
      <c r="WYJ31" s="137"/>
      <c r="WYK31" s="137"/>
      <c r="WYL31" s="137"/>
      <c r="WYM31" s="137"/>
      <c r="WYN31" s="137"/>
      <c r="WYO31" s="137"/>
      <c r="WYP31" s="137"/>
      <c r="WYQ31" s="137"/>
      <c r="WYR31" s="137"/>
      <c r="WYS31" s="137"/>
      <c r="WYT31" s="137"/>
      <c r="WYU31" s="137"/>
      <c r="WYV31" s="137"/>
      <c r="WYW31" s="137"/>
      <c r="WYX31" s="137"/>
      <c r="WYY31" s="137"/>
      <c r="WYZ31" s="137"/>
      <c r="WZA31" s="137"/>
      <c r="WZB31" s="137"/>
      <c r="WZC31" s="137"/>
      <c r="WZD31" s="137"/>
      <c r="WZE31" s="137"/>
      <c r="WZF31" s="137"/>
      <c r="WZG31" s="137"/>
      <c r="WZH31" s="137"/>
      <c r="WZI31" s="137"/>
      <c r="WZJ31" s="137"/>
      <c r="WZK31" s="137"/>
      <c r="WZL31" s="137"/>
      <c r="WZM31" s="137"/>
      <c r="WZN31" s="137"/>
      <c r="WZO31" s="137"/>
      <c r="WZP31" s="137"/>
      <c r="WZQ31" s="137"/>
      <c r="WZR31" s="137"/>
      <c r="WZS31" s="137"/>
      <c r="WZT31" s="137"/>
      <c r="WZU31" s="137"/>
      <c r="WZV31" s="137"/>
      <c r="WZW31" s="137"/>
      <c r="WZX31" s="137"/>
      <c r="WZY31" s="137"/>
      <c r="WZZ31" s="137"/>
      <c r="XAA31" s="137"/>
      <c r="XAB31" s="137"/>
      <c r="XAC31" s="137"/>
      <c r="XAD31" s="137"/>
      <c r="XAE31" s="137"/>
      <c r="XAF31" s="137"/>
      <c r="XAG31" s="137"/>
      <c r="XAH31" s="137"/>
      <c r="XAI31" s="137"/>
      <c r="XAJ31" s="137"/>
      <c r="XAK31" s="137"/>
      <c r="XAL31" s="137"/>
      <c r="XAM31" s="137"/>
      <c r="XAN31" s="137"/>
      <c r="XAO31" s="137"/>
      <c r="XAP31" s="137"/>
      <c r="XAQ31" s="137"/>
      <c r="XAR31" s="137"/>
      <c r="XAS31" s="137"/>
      <c r="XAT31" s="137"/>
      <c r="XAU31" s="137"/>
      <c r="XAV31" s="137"/>
      <c r="XAW31" s="137"/>
      <c r="XAX31" s="137"/>
      <c r="XAY31" s="137"/>
      <c r="XAZ31" s="137"/>
      <c r="XBA31" s="137"/>
      <c r="XBB31" s="137"/>
      <c r="XBC31" s="137"/>
      <c r="XBD31" s="137"/>
      <c r="XBE31" s="137"/>
      <c r="XBF31" s="137"/>
      <c r="XBG31" s="137"/>
      <c r="XBH31" s="137"/>
      <c r="XBI31" s="137"/>
      <c r="XBJ31" s="137"/>
      <c r="XBK31" s="137"/>
      <c r="XBL31" s="137"/>
      <c r="XBM31" s="137"/>
      <c r="XBN31" s="137"/>
      <c r="XBO31" s="137"/>
      <c r="XBP31" s="137"/>
      <c r="XBQ31" s="137"/>
      <c r="XBR31" s="137"/>
      <c r="XBS31" s="137"/>
      <c r="XBT31" s="137"/>
      <c r="XBU31" s="137"/>
      <c r="XBV31" s="137"/>
      <c r="XBW31" s="137"/>
      <c r="XBX31" s="137"/>
      <c r="XBY31" s="137"/>
      <c r="XBZ31" s="137"/>
      <c r="XCA31" s="137"/>
      <c r="XCB31" s="137"/>
      <c r="XCC31" s="137"/>
      <c r="XCD31" s="137"/>
      <c r="XCE31" s="137"/>
      <c r="XCF31" s="137"/>
      <c r="XCG31" s="137"/>
      <c r="XCH31" s="137"/>
      <c r="XCI31" s="137"/>
      <c r="XCJ31" s="137"/>
      <c r="XCK31" s="137"/>
      <c r="XCL31" s="137"/>
      <c r="XCM31" s="137"/>
      <c r="XCN31" s="137"/>
      <c r="XCO31" s="137"/>
      <c r="XCP31" s="137"/>
      <c r="XCQ31" s="137"/>
      <c r="XCR31" s="137"/>
      <c r="XCS31" s="137"/>
      <c r="XCT31" s="137"/>
      <c r="XCU31" s="137"/>
      <c r="XCV31" s="137"/>
      <c r="XCW31" s="137"/>
      <c r="XCX31" s="137"/>
      <c r="XCY31" s="137"/>
      <c r="XCZ31" s="137"/>
      <c r="XDA31" s="137"/>
      <c r="XDB31" s="137"/>
      <c r="XDC31" s="137"/>
      <c r="XDD31" s="137"/>
      <c r="XDE31" s="137"/>
      <c r="XDF31" s="137"/>
      <c r="XDG31" s="137"/>
      <c r="XDH31" s="137"/>
      <c r="XDI31" s="137"/>
      <c r="XDJ31" s="137"/>
      <c r="XDK31" s="137"/>
      <c r="XDL31" s="137"/>
      <c r="XDM31" s="137"/>
      <c r="XDN31" s="137"/>
      <c r="XDO31" s="137"/>
      <c r="XDP31" s="137"/>
      <c r="XDQ31" s="137"/>
      <c r="XDR31" s="137"/>
      <c r="XDS31" s="137"/>
      <c r="XDT31" s="137"/>
      <c r="XDU31" s="137"/>
      <c r="XDV31" s="137"/>
      <c r="XDW31" s="137"/>
      <c r="XDX31" s="137"/>
      <c r="XDY31" s="137"/>
      <c r="XDZ31" s="137"/>
      <c r="XEA31" s="137"/>
      <c r="XEB31" s="137"/>
      <c r="XEC31" s="137"/>
      <c r="XED31" s="137"/>
      <c r="XEE31" s="137"/>
      <c r="XEF31" s="137"/>
      <c r="XEG31" s="137"/>
      <c r="XEH31" s="137"/>
      <c r="XEI31" s="137"/>
      <c r="XEJ31" s="137"/>
      <c r="XEK31" s="137"/>
      <c r="XEL31" s="137"/>
      <c r="XEM31" s="137"/>
      <c r="XEN31" s="137"/>
      <c r="XEO31" s="137"/>
      <c r="XEP31" s="137"/>
      <c r="XEQ31" s="137"/>
      <c r="XER31" s="137"/>
      <c r="XES31" s="137"/>
      <c r="XET31" s="137"/>
      <c r="XEU31" s="137"/>
      <c r="XEV31" s="137"/>
      <c r="XEW31" s="137"/>
      <c r="XEX31" s="137"/>
      <c r="XEY31" s="137"/>
      <c r="XEZ31" s="137"/>
      <c r="XFA31" s="137"/>
      <c r="XFB31" s="137"/>
      <c r="XFC31" s="137"/>
      <c r="XFD31" s="137"/>
    </row>
    <row r="32" s="210" customFormat="1" ht="17" customHeight="1" spans="1:11">
      <c r="A32" s="85">
        <v>30</v>
      </c>
      <c r="B32" s="111" t="s">
        <v>442</v>
      </c>
      <c r="C32" s="112" t="s">
        <v>443</v>
      </c>
      <c r="D32" s="113">
        <v>147</v>
      </c>
      <c r="E32" s="114">
        <v>29513.63</v>
      </c>
      <c r="F32" s="113">
        <v>2</v>
      </c>
      <c r="G32" s="163">
        <f t="shared" si="0"/>
        <v>0.0134228187919463</v>
      </c>
      <c r="H32" s="90">
        <f t="shared" si="1"/>
        <v>0.292216427369252</v>
      </c>
      <c r="I32" s="98">
        <f t="shared" si="2"/>
        <v>8620</v>
      </c>
      <c r="J32" s="101" t="s">
        <v>19</v>
      </c>
      <c r="K32" s="112"/>
    </row>
    <row r="33" s="4" customFormat="1" ht="17" customHeight="1" spans="1:11">
      <c r="A33" s="85">
        <v>31</v>
      </c>
      <c r="B33" s="86" t="s">
        <v>444</v>
      </c>
      <c r="C33" s="85" t="s">
        <v>445</v>
      </c>
      <c r="D33" s="87">
        <v>68</v>
      </c>
      <c r="E33" s="88">
        <v>16712.22</v>
      </c>
      <c r="F33" s="87">
        <v>0</v>
      </c>
      <c r="G33" s="163">
        <f t="shared" si="0"/>
        <v>0</v>
      </c>
      <c r="H33" s="90">
        <f t="shared" si="1"/>
        <v>0.5</v>
      </c>
      <c r="I33" s="98">
        <f t="shared" si="2"/>
        <v>8350</v>
      </c>
      <c r="J33" s="101" t="s">
        <v>19</v>
      </c>
      <c r="K33" s="85"/>
    </row>
    <row r="34" s="210" customFormat="1" ht="17" customHeight="1" spans="1:16384">
      <c r="A34" s="85">
        <v>32</v>
      </c>
      <c r="B34" s="86" t="s">
        <v>446</v>
      </c>
      <c r="C34" s="85" t="s">
        <v>447</v>
      </c>
      <c r="D34" s="87">
        <v>29</v>
      </c>
      <c r="E34" s="88">
        <v>7071.71</v>
      </c>
      <c r="F34" s="87">
        <v>0</v>
      </c>
      <c r="G34" s="163">
        <f t="shared" si="0"/>
        <v>0</v>
      </c>
      <c r="H34" s="90">
        <f t="shared" si="1"/>
        <v>0.5</v>
      </c>
      <c r="I34" s="98">
        <f t="shared" si="2"/>
        <v>3530</v>
      </c>
      <c r="J34" s="101" t="s">
        <v>19</v>
      </c>
      <c r="K34" s="85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7"/>
      <c r="DN34" s="137"/>
      <c r="DO34" s="137"/>
      <c r="DP34" s="137"/>
      <c r="DQ34" s="137"/>
      <c r="DR34" s="137"/>
      <c r="DS34" s="137"/>
      <c r="DT34" s="137"/>
      <c r="DU34" s="137"/>
      <c r="DV34" s="137"/>
      <c r="DW34" s="137"/>
      <c r="DX34" s="137"/>
      <c r="DY34" s="137"/>
      <c r="DZ34" s="137"/>
      <c r="EA34" s="137"/>
      <c r="EB34" s="137"/>
      <c r="EC34" s="137"/>
      <c r="ED34" s="137"/>
      <c r="EE34" s="137"/>
      <c r="EF34" s="137"/>
      <c r="EG34" s="137"/>
      <c r="EH34" s="137"/>
      <c r="EI34" s="137"/>
      <c r="EJ34" s="137"/>
      <c r="EK34" s="137"/>
      <c r="EL34" s="137"/>
      <c r="EM34" s="137"/>
      <c r="EN34" s="137"/>
      <c r="EO34" s="137"/>
      <c r="EP34" s="137"/>
      <c r="EQ34" s="137"/>
      <c r="ER34" s="137"/>
      <c r="ES34" s="137"/>
      <c r="ET34" s="137"/>
      <c r="EU34" s="137"/>
      <c r="EV34" s="137"/>
      <c r="EW34" s="137"/>
      <c r="EX34" s="137"/>
      <c r="EY34" s="137"/>
      <c r="EZ34" s="137"/>
      <c r="FA34" s="137"/>
      <c r="FB34" s="137"/>
      <c r="FC34" s="137"/>
      <c r="FD34" s="137"/>
      <c r="FE34" s="137"/>
      <c r="FF34" s="137"/>
      <c r="FG34" s="137"/>
      <c r="FH34" s="137"/>
      <c r="FI34" s="137"/>
      <c r="FJ34" s="137"/>
      <c r="FK34" s="137"/>
      <c r="FL34" s="137"/>
      <c r="FM34" s="137"/>
      <c r="FN34" s="137"/>
      <c r="FO34" s="137"/>
      <c r="FP34" s="137"/>
      <c r="FQ34" s="137"/>
      <c r="FR34" s="137"/>
      <c r="FS34" s="137"/>
      <c r="FT34" s="137"/>
      <c r="FU34" s="137"/>
      <c r="FV34" s="137"/>
      <c r="FW34" s="137"/>
      <c r="FX34" s="137"/>
      <c r="FY34" s="137"/>
      <c r="FZ34" s="137"/>
      <c r="GA34" s="137"/>
      <c r="GB34" s="137"/>
      <c r="GC34" s="137"/>
      <c r="GD34" s="137"/>
      <c r="GE34" s="137"/>
      <c r="GF34" s="137"/>
      <c r="GG34" s="137"/>
      <c r="GH34" s="137"/>
      <c r="GI34" s="137"/>
      <c r="GJ34" s="137"/>
      <c r="GK34" s="137"/>
      <c r="GL34" s="137"/>
      <c r="GM34" s="137"/>
      <c r="GN34" s="137"/>
      <c r="GO34" s="137"/>
      <c r="GP34" s="137"/>
      <c r="GQ34" s="137"/>
      <c r="GR34" s="137"/>
      <c r="GS34" s="137"/>
      <c r="GT34" s="137"/>
      <c r="GU34" s="137"/>
      <c r="GV34" s="137"/>
      <c r="GW34" s="137"/>
      <c r="GX34" s="137"/>
      <c r="GY34" s="137"/>
      <c r="GZ34" s="137"/>
      <c r="HA34" s="137"/>
      <c r="HB34" s="137"/>
      <c r="HC34" s="137"/>
      <c r="HD34" s="137"/>
      <c r="HE34" s="137"/>
      <c r="HF34" s="137"/>
      <c r="HG34" s="137"/>
      <c r="HH34" s="137"/>
      <c r="HI34" s="137"/>
      <c r="HJ34" s="137"/>
      <c r="HK34" s="137"/>
      <c r="HL34" s="137"/>
      <c r="HM34" s="137"/>
      <c r="HN34" s="137"/>
      <c r="HO34" s="137"/>
      <c r="HP34" s="137"/>
      <c r="HQ34" s="137"/>
      <c r="HR34" s="137"/>
      <c r="HS34" s="137"/>
      <c r="HT34" s="137"/>
      <c r="HU34" s="137"/>
      <c r="HV34" s="137"/>
      <c r="HW34" s="137"/>
      <c r="HX34" s="137"/>
      <c r="HY34" s="137"/>
      <c r="HZ34" s="137"/>
      <c r="IA34" s="137"/>
      <c r="IB34" s="137"/>
      <c r="IC34" s="137"/>
      <c r="ID34" s="137"/>
      <c r="IE34" s="137"/>
      <c r="IF34" s="137"/>
      <c r="IG34" s="137"/>
      <c r="IH34" s="137"/>
      <c r="II34" s="137"/>
      <c r="IJ34" s="137"/>
      <c r="IK34" s="137"/>
      <c r="IL34" s="137"/>
      <c r="IM34" s="137"/>
      <c r="IN34" s="137"/>
      <c r="IO34" s="137"/>
      <c r="IP34" s="137"/>
      <c r="IQ34" s="137"/>
      <c r="IR34" s="137"/>
      <c r="IS34" s="137"/>
      <c r="IT34" s="137"/>
      <c r="IU34" s="137"/>
      <c r="IV34" s="137"/>
      <c r="IW34" s="137"/>
      <c r="IX34" s="137"/>
      <c r="IY34" s="137"/>
      <c r="IZ34" s="137"/>
      <c r="JA34" s="137"/>
      <c r="JB34" s="137"/>
      <c r="JC34" s="137"/>
      <c r="JD34" s="137"/>
      <c r="JE34" s="137"/>
      <c r="JF34" s="137"/>
      <c r="JG34" s="137"/>
      <c r="JH34" s="137"/>
      <c r="JI34" s="137"/>
      <c r="JJ34" s="137"/>
      <c r="JK34" s="137"/>
      <c r="JL34" s="137"/>
      <c r="JM34" s="137"/>
      <c r="JN34" s="137"/>
      <c r="JO34" s="137"/>
      <c r="JP34" s="137"/>
      <c r="JQ34" s="137"/>
      <c r="JR34" s="137"/>
      <c r="JS34" s="137"/>
      <c r="JT34" s="137"/>
      <c r="JU34" s="137"/>
      <c r="JV34" s="137"/>
      <c r="JW34" s="137"/>
      <c r="JX34" s="137"/>
      <c r="JY34" s="137"/>
      <c r="JZ34" s="137"/>
      <c r="KA34" s="137"/>
      <c r="KB34" s="137"/>
      <c r="KC34" s="137"/>
      <c r="KD34" s="137"/>
      <c r="KE34" s="137"/>
      <c r="KF34" s="137"/>
      <c r="KG34" s="137"/>
      <c r="KH34" s="137"/>
      <c r="KI34" s="137"/>
      <c r="KJ34" s="137"/>
      <c r="KK34" s="137"/>
      <c r="KL34" s="137"/>
      <c r="KM34" s="137"/>
      <c r="KN34" s="137"/>
      <c r="KO34" s="137"/>
      <c r="KP34" s="137"/>
      <c r="KQ34" s="137"/>
      <c r="KR34" s="137"/>
      <c r="KS34" s="137"/>
      <c r="KT34" s="137"/>
      <c r="KU34" s="137"/>
      <c r="KV34" s="137"/>
      <c r="KW34" s="137"/>
      <c r="KX34" s="137"/>
      <c r="KY34" s="137"/>
      <c r="KZ34" s="137"/>
      <c r="LA34" s="137"/>
      <c r="LB34" s="137"/>
      <c r="LC34" s="137"/>
      <c r="LD34" s="137"/>
      <c r="LE34" s="137"/>
      <c r="LF34" s="137"/>
      <c r="LG34" s="137"/>
      <c r="LH34" s="137"/>
      <c r="LI34" s="137"/>
      <c r="LJ34" s="137"/>
      <c r="LK34" s="137"/>
      <c r="LL34" s="137"/>
      <c r="LM34" s="137"/>
      <c r="LN34" s="137"/>
      <c r="LO34" s="137"/>
      <c r="LP34" s="137"/>
      <c r="LQ34" s="137"/>
      <c r="LR34" s="137"/>
      <c r="LS34" s="137"/>
      <c r="LT34" s="137"/>
      <c r="LU34" s="137"/>
      <c r="LV34" s="137"/>
      <c r="LW34" s="137"/>
      <c r="LX34" s="137"/>
      <c r="LY34" s="137"/>
      <c r="LZ34" s="137"/>
      <c r="MA34" s="137"/>
      <c r="MB34" s="137"/>
      <c r="MC34" s="137"/>
      <c r="MD34" s="137"/>
      <c r="ME34" s="137"/>
      <c r="MF34" s="137"/>
      <c r="MG34" s="137"/>
      <c r="MH34" s="137"/>
      <c r="MI34" s="137"/>
      <c r="MJ34" s="137"/>
      <c r="MK34" s="137"/>
      <c r="ML34" s="137"/>
      <c r="MM34" s="137"/>
      <c r="MN34" s="137"/>
      <c r="MO34" s="137"/>
      <c r="MP34" s="137"/>
      <c r="MQ34" s="137"/>
      <c r="MR34" s="137"/>
      <c r="MS34" s="137"/>
      <c r="MT34" s="137"/>
      <c r="MU34" s="137"/>
      <c r="MV34" s="137"/>
      <c r="MW34" s="137"/>
      <c r="MX34" s="137"/>
      <c r="MY34" s="137"/>
      <c r="MZ34" s="137"/>
      <c r="NA34" s="137"/>
      <c r="NB34" s="137"/>
      <c r="NC34" s="137"/>
      <c r="ND34" s="137"/>
      <c r="NE34" s="137"/>
      <c r="NF34" s="137"/>
      <c r="NG34" s="137"/>
      <c r="NH34" s="137"/>
      <c r="NI34" s="137"/>
      <c r="NJ34" s="137"/>
      <c r="NK34" s="137"/>
      <c r="NL34" s="137"/>
      <c r="NM34" s="137"/>
      <c r="NN34" s="137"/>
      <c r="NO34" s="137"/>
      <c r="NP34" s="137"/>
      <c r="NQ34" s="137"/>
      <c r="NR34" s="137"/>
      <c r="NS34" s="137"/>
      <c r="NT34" s="137"/>
      <c r="NU34" s="137"/>
      <c r="NV34" s="137"/>
      <c r="NW34" s="137"/>
      <c r="NX34" s="137"/>
      <c r="NY34" s="137"/>
      <c r="NZ34" s="137"/>
      <c r="OA34" s="137"/>
      <c r="OB34" s="137"/>
      <c r="OC34" s="137"/>
      <c r="OD34" s="137"/>
      <c r="OE34" s="137"/>
      <c r="OF34" s="137"/>
      <c r="OG34" s="137"/>
      <c r="OH34" s="137"/>
      <c r="OI34" s="137"/>
      <c r="OJ34" s="137"/>
      <c r="OK34" s="137"/>
      <c r="OL34" s="137"/>
      <c r="OM34" s="137"/>
      <c r="ON34" s="137"/>
      <c r="OO34" s="137"/>
      <c r="OP34" s="137"/>
      <c r="OQ34" s="137"/>
      <c r="OR34" s="137"/>
      <c r="OS34" s="137"/>
      <c r="OT34" s="137"/>
      <c r="OU34" s="137"/>
      <c r="OV34" s="137"/>
      <c r="OW34" s="137"/>
      <c r="OX34" s="137"/>
      <c r="OY34" s="137"/>
      <c r="OZ34" s="137"/>
      <c r="PA34" s="137"/>
      <c r="PB34" s="137"/>
      <c r="PC34" s="137"/>
      <c r="PD34" s="137"/>
      <c r="PE34" s="137"/>
      <c r="PF34" s="137"/>
      <c r="PG34" s="137"/>
      <c r="PH34" s="137"/>
      <c r="PI34" s="137"/>
      <c r="PJ34" s="137"/>
      <c r="PK34" s="137"/>
      <c r="PL34" s="137"/>
      <c r="PM34" s="137"/>
      <c r="PN34" s="137"/>
      <c r="PO34" s="137"/>
      <c r="PP34" s="137"/>
      <c r="PQ34" s="137"/>
      <c r="PR34" s="137"/>
      <c r="PS34" s="137"/>
      <c r="PT34" s="137"/>
      <c r="PU34" s="137"/>
      <c r="PV34" s="137"/>
      <c r="PW34" s="137"/>
      <c r="PX34" s="137"/>
      <c r="PY34" s="137"/>
      <c r="PZ34" s="137"/>
      <c r="QA34" s="137"/>
      <c r="QB34" s="137"/>
      <c r="QC34" s="137"/>
      <c r="QD34" s="137"/>
      <c r="QE34" s="137"/>
      <c r="QF34" s="137"/>
      <c r="QG34" s="137"/>
      <c r="QH34" s="137"/>
      <c r="QI34" s="137"/>
      <c r="QJ34" s="137"/>
      <c r="QK34" s="137"/>
      <c r="QL34" s="137"/>
      <c r="QM34" s="137"/>
      <c r="QN34" s="137"/>
      <c r="QO34" s="137"/>
      <c r="QP34" s="137"/>
      <c r="QQ34" s="137"/>
      <c r="QR34" s="137"/>
      <c r="QS34" s="137"/>
      <c r="QT34" s="137"/>
      <c r="QU34" s="137"/>
      <c r="QV34" s="137"/>
      <c r="QW34" s="137"/>
      <c r="QX34" s="137"/>
      <c r="QY34" s="137"/>
      <c r="QZ34" s="137"/>
      <c r="RA34" s="137"/>
      <c r="RB34" s="137"/>
      <c r="RC34" s="137"/>
      <c r="RD34" s="137"/>
      <c r="RE34" s="137"/>
      <c r="RF34" s="137"/>
      <c r="RG34" s="137"/>
      <c r="RH34" s="137"/>
      <c r="RI34" s="137"/>
      <c r="RJ34" s="137"/>
      <c r="RK34" s="137"/>
      <c r="RL34" s="137"/>
      <c r="RM34" s="137"/>
      <c r="RN34" s="137"/>
      <c r="RO34" s="137"/>
      <c r="RP34" s="137"/>
      <c r="RQ34" s="137"/>
      <c r="RR34" s="137"/>
      <c r="RS34" s="137"/>
      <c r="RT34" s="137"/>
      <c r="RU34" s="137"/>
      <c r="RV34" s="137"/>
      <c r="RW34" s="137"/>
      <c r="RX34" s="137"/>
      <c r="RY34" s="137"/>
      <c r="RZ34" s="137"/>
      <c r="SA34" s="137"/>
      <c r="SB34" s="137"/>
      <c r="SC34" s="137"/>
      <c r="SD34" s="137"/>
      <c r="SE34" s="137"/>
      <c r="SF34" s="137"/>
      <c r="SG34" s="137"/>
      <c r="SH34" s="137"/>
      <c r="SI34" s="137"/>
      <c r="SJ34" s="137"/>
      <c r="SK34" s="137"/>
      <c r="SL34" s="137"/>
      <c r="SM34" s="137"/>
      <c r="SN34" s="137"/>
      <c r="SO34" s="137"/>
      <c r="SP34" s="137"/>
      <c r="SQ34" s="137"/>
      <c r="SR34" s="137"/>
      <c r="SS34" s="137"/>
      <c r="ST34" s="137"/>
      <c r="SU34" s="137"/>
      <c r="SV34" s="137"/>
      <c r="SW34" s="137"/>
      <c r="SX34" s="137"/>
      <c r="SY34" s="137"/>
      <c r="SZ34" s="137"/>
      <c r="TA34" s="137"/>
      <c r="TB34" s="137"/>
      <c r="TC34" s="137"/>
      <c r="TD34" s="137"/>
      <c r="TE34" s="137"/>
      <c r="TF34" s="137"/>
      <c r="TG34" s="137"/>
      <c r="TH34" s="137"/>
      <c r="TI34" s="137"/>
      <c r="TJ34" s="137"/>
      <c r="TK34" s="137"/>
      <c r="TL34" s="137"/>
      <c r="TM34" s="137"/>
      <c r="TN34" s="137"/>
      <c r="TO34" s="137"/>
      <c r="TP34" s="137"/>
      <c r="TQ34" s="137"/>
      <c r="TR34" s="137"/>
      <c r="TS34" s="137"/>
      <c r="TT34" s="137"/>
      <c r="TU34" s="137"/>
      <c r="TV34" s="137"/>
      <c r="TW34" s="137"/>
      <c r="TX34" s="137"/>
      <c r="TY34" s="137"/>
      <c r="TZ34" s="137"/>
      <c r="UA34" s="137"/>
      <c r="UB34" s="137"/>
      <c r="UC34" s="137"/>
      <c r="UD34" s="137"/>
      <c r="UE34" s="137"/>
      <c r="UF34" s="137"/>
      <c r="UG34" s="137"/>
      <c r="UH34" s="137"/>
      <c r="UI34" s="137"/>
      <c r="UJ34" s="137"/>
      <c r="UK34" s="137"/>
      <c r="UL34" s="137"/>
      <c r="UM34" s="137"/>
      <c r="UN34" s="137"/>
      <c r="UO34" s="137"/>
      <c r="UP34" s="137"/>
      <c r="UQ34" s="137"/>
      <c r="UR34" s="137"/>
      <c r="US34" s="137"/>
      <c r="UT34" s="137"/>
      <c r="UU34" s="137"/>
      <c r="UV34" s="137"/>
      <c r="UW34" s="137"/>
      <c r="UX34" s="137"/>
      <c r="UY34" s="137"/>
      <c r="UZ34" s="137"/>
      <c r="VA34" s="137"/>
      <c r="VB34" s="137"/>
      <c r="VC34" s="137"/>
      <c r="VD34" s="137"/>
      <c r="VE34" s="137"/>
      <c r="VF34" s="137"/>
      <c r="VG34" s="137"/>
      <c r="VH34" s="137"/>
      <c r="VI34" s="137"/>
      <c r="VJ34" s="137"/>
      <c r="VK34" s="137"/>
      <c r="VL34" s="137"/>
      <c r="VM34" s="137"/>
      <c r="VN34" s="137"/>
      <c r="VO34" s="137"/>
      <c r="VP34" s="137"/>
      <c r="VQ34" s="137"/>
      <c r="VR34" s="137"/>
      <c r="VS34" s="137"/>
      <c r="VT34" s="137"/>
      <c r="VU34" s="137"/>
      <c r="VV34" s="137"/>
      <c r="VW34" s="137"/>
      <c r="VX34" s="137"/>
      <c r="VY34" s="137"/>
      <c r="VZ34" s="137"/>
      <c r="WA34" s="137"/>
      <c r="WB34" s="137"/>
      <c r="WC34" s="137"/>
      <c r="WD34" s="137"/>
      <c r="WE34" s="137"/>
      <c r="WF34" s="137"/>
      <c r="WG34" s="137"/>
      <c r="WH34" s="137"/>
      <c r="WI34" s="137"/>
      <c r="WJ34" s="137"/>
      <c r="WK34" s="137"/>
      <c r="WL34" s="137"/>
      <c r="WM34" s="137"/>
      <c r="WN34" s="137"/>
      <c r="WO34" s="137"/>
      <c r="WP34" s="137"/>
      <c r="WQ34" s="137"/>
      <c r="WR34" s="137"/>
      <c r="WS34" s="137"/>
      <c r="WT34" s="137"/>
      <c r="WU34" s="137"/>
      <c r="WV34" s="137"/>
      <c r="WW34" s="137"/>
      <c r="WX34" s="137"/>
      <c r="WY34" s="137"/>
      <c r="WZ34" s="137"/>
      <c r="XA34" s="137"/>
      <c r="XB34" s="137"/>
      <c r="XC34" s="137"/>
      <c r="XD34" s="137"/>
      <c r="XE34" s="137"/>
      <c r="XF34" s="137"/>
      <c r="XG34" s="137"/>
      <c r="XH34" s="137"/>
      <c r="XI34" s="137"/>
      <c r="XJ34" s="137"/>
      <c r="XK34" s="137"/>
      <c r="XL34" s="137"/>
      <c r="XM34" s="137"/>
      <c r="XN34" s="137"/>
      <c r="XO34" s="137"/>
      <c r="XP34" s="137"/>
      <c r="XQ34" s="137"/>
      <c r="XR34" s="137"/>
      <c r="XS34" s="137"/>
      <c r="XT34" s="137"/>
      <c r="XU34" s="137"/>
      <c r="XV34" s="137"/>
      <c r="XW34" s="137"/>
      <c r="XX34" s="137"/>
      <c r="XY34" s="137"/>
      <c r="XZ34" s="137"/>
      <c r="YA34" s="137"/>
      <c r="YB34" s="137"/>
      <c r="YC34" s="137"/>
      <c r="YD34" s="137"/>
      <c r="YE34" s="137"/>
      <c r="YF34" s="137"/>
      <c r="YG34" s="137"/>
      <c r="YH34" s="137"/>
      <c r="YI34" s="137"/>
      <c r="YJ34" s="137"/>
      <c r="YK34" s="137"/>
      <c r="YL34" s="137"/>
      <c r="YM34" s="137"/>
      <c r="YN34" s="137"/>
      <c r="YO34" s="137"/>
      <c r="YP34" s="137"/>
      <c r="YQ34" s="137"/>
      <c r="YR34" s="137"/>
      <c r="YS34" s="137"/>
      <c r="YT34" s="137"/>
      <c r="YU34" s="137"/>
      <c r="YV34" s="137"/>
      <c r="YW34" s="137"/>
      <c r="YX34" s="137"/>
      <c r="YY34" s="137"/>
      <c r="YZ34" s="137"/>
      <c r="ZA34" s="137"/>
      <c r="ZB34" s="137"/>
      <c r="ZC34" s="137"/>
      <c r="ZD34" s="137"/>
      <c r="ZE34" s="137"/>
      <c r="ZF34" s="137"/>
      <c r="ZG34" s="137"/>
      <c r="ZH34" s="137"/>
      <c r="ZI34" s="137"/>
      <c r="ZJ34" s="137"/>
      <c r="ZK34" s="137"/>
      <c r="ZL34" s="137"/>
      <c r="ZM34" s="137"/>
      <c r="ZN34" s="137"/>
      <c r="ZO34" s="137"/>
      <c r="ZP34" s="137"/>
      <c r="ZQ34" s="137"/>
      <c r="ZR34" s="137"/>
      <c r="ZS34" s="137"/>
      <c r="ZT34" s="137"/>
      <c r="ZU34" s="137"/>
      <c r="ZV34" s="137"/>
      <c r="ZW34" s="137"/>
      <c r="ZX34" s="137"/>
      <c r="ZY34" s="137"/>
      <c r="ZZ34" s="137"/>
      <c r="AAA34" s="137"/>
      <c r="AAB34" s="137"/>
      <c r="AAC34" s="137"/>
      <c r="AAD34" s="137"/>
      <c r="AAE34" s="137"/>
      <c r="AAF34" s="137"/>
      <c r="AAG34" s="137"/>
      <c r="AAH34" s="137"/>
      <c r="AAI34" s="137"/>
      <c r="AAJ34" s="137"/>
      <c r="AAK34" s="137"/>
      <c r="AAL34" s="137"/>
      <c r="AAM34" s="137"/>
      <c r="AAN34" s="137"/>
      <c r="AAO34" s="137"/>
      <c r="AAP34" s="137"/>
      <c r="AAQ34" s="137"/>
      <c r="AAR34" s="137"/>
      <c r="AAS34" s="137"/>
      <c r="AAT34" s="137"/>
      <c r="AAU34" s="137"/>
      <c r="AAV34" s="137"/>
      <c r="AAW34" s="137"/>
      <c r="AAX34" s="137"/>
      <c r="AAY34" s="137"/>
      <c r="AAZ34" s="137"/>
      <c r="ABA34" s="137"/>
      <c r="ABB34" s="137"/>
      <c r="ABC34" s="137"/>
      <c r="ABD34" s="137"/>
      <c r="ABE34" s="137"/>
      <c r="ABF34" s="137"/>
      <c r="ABG34" s="137"/>
      <c r="ABH34" s="137"/>
      <c r="ABI34" s="137"/>
      <c r="ABJ34" s="137"/>
      <c r="ABK34" s="137"/>
      <c r="ABL34" s="137"/>
      <c r="ABM34" s="137"/>
      <c r="ABN34" s="137"/>
      <c r="ABO34" s="137"/>
      <c r="ABP34" s="137"/>
      <c r="ABQ34" s="137"/>
      <c r="ABR34" s="137"/>
      <c r="ABS34" s="137"/>
      <c r="ABT34" s="137"/>
      <c r="ABU34" s="137"/>
      <c r="ABV34" s="137"/>
      <c r="ABW34" s="137"/>
      <c r="ABX34" s="137"/>
      <c r="ABY34" s="137"/>
      <c r="ABZ34" s="137"/>
      <c r="ACA34" s="137"/>
      <c r="ACB34" s="137"/>
      <c r="ACC34" s="137"/>
      <c r="ACD34" s="137"/>
      <c r="ACE34" s="137"/>
      <c r="ACF34" s="137"/>
      <c r="ACG34" s="137"/>
      <c r="ACH34" s="137"/>
      <c r="ACI34" s="137"/>
      <c r="ACJ34" s="137"/>
      <c r="ACK34" s="137"/>
      <c r="ACL34" s="137"/>
      <c r="ACM34" s="137"/>
      <c r="ACN34" s="137"/>
      <c r="ACO34" s="137"/>
      <c r="ACP34" s="137"/>
      <c r="ACQ34" s="137"/>
      <c r="ACR34" s="137"/>
      <c r="ACS34" s="137"/>
      <c r="ACT34" s="137"/>
      <c r="ACU34" s="137"/>
      <c r="ACV34" s="137"/>
      <c r="ACW34" s="137"/>
      <c r="ACX34" s="137"/>
      <c r="ACY34" s="137"/>
      <c r="ACZ34" s="137"/>
      <c r="ADA34" s="137"/>
      <c r="ADB34" s="137"/>
      <c r="ADC34" s="137"/>
      <c r="ADD34" s="137"/>
      <c r="ADE34" s="137"/>
      <c r="ADF34" s="137"/>
      <c r="ADG34" s="137"/>
      <c r="ADH34" s="137"/>
      <c r="ADI34" s="137"/>
      <c r="ADJ34" s="137"/>
      <c r="ADK34" s="137"/>
      <c r="ADL34" s="137"/>
      <c r="ADM34" s="137"/>
      <c r="ADN34" s="137"/>
      <c r="ADO34" s="137"/>
      <c r="ADP34" s="137"/>
      <c r="ADQ34" s="137"/>
      <c r="ADR34" s="137"/>
      <c r="ADS34" s="137"/>
      <c r="ADT34" s="137"/>
      <c r="ADU34" s="137"/>
      <c r="ADV34" s="137"/>
      <c r="ADW34" s="137"/>
      <c r="ADX34" s="137"/>
      <c r="ADY34" s="137"/>
      <c r="ADZ34" s="137"/>
      <c r="AEA34" s="137"/>
      <c r="AEB34" s="137"/>
      <c r="AEC34" s="137"/>
      <c r="AED34" s="137"/>
      <c r="AEE34" s="137"/>
      <c r="AEF34" s="137"/>
      <c r="AEG34" s="137"/>
      <c r="AEH34" s="137"/>
      <c r="AEI34" s="137"/>
      <c r="AEJ34" s="137"/>
      <c r="AEK34" s="137"/>
      <c r="AEL34" s="137"/>
      <c r="AEM34" s="137"/>
      <c r="AEN34" s="137"/>
      <c r="AEO34" s="137"/>
      <c r="AEP34" s="137"/>
      <c r="AEQ34" s="137"/>
      <c r="AER34" s="137"/>
      <c r="AES34" s="137"/>
      <c r="AET34" s="137"/>
      <c r="AEU34" s="137"/>
      <c r="AEV34" s="137"/>
      <c r="AEW34" s="137"/>
      <c r="AEX34" s="137"/>
      <c r="AEY34" s="137"/>
      <c r="AEZ34" s="137"/>
      <c r="AFA34" s="137"/>
      <c r="AFB34" s="137"/>
      <c r="AFC34" s="137"/>
      <c r="AFD34" s="137"/>
      <c r="AFE34" s="137"/>
      <c r="AFF34" s="137"/>
      <c r="AFG34" s="137"/>
      <c r="AFH34" s="137"/>
      <c r="AFI34" s="137"/>
      <c r="AFJ34" s="137"/>
      <c r="AFK34" s="137"/>
      <c r="AFL34" s="137"/>
      <c r="AFM34" s="137"/>
      <c r="AFN34" s="137"/>
      <c r="AFO34" s="137"/>
      <c r="AFP34" s="137"/>
      <c r="AFQ34" s="137"/>
      <c r="AFR34" s="137"/>
      <c r="AFS34" s="137"/>
      <c r="AFT34" s="137"/>
      <c r="AFU34" s="137"/>
      <c r="AFV34" s="137"/>
      <c r="AFW34" s="137"/>
      <c r="AFX34" s="137"/>
      <c r="AFY34" s="137"/>
      <c r="AFZ34" s="137"/>
      <c r="AGA34" s="137"/>
      <c r="AGB34" s="137"/>
      <c r="AGC34" s="137"/>
      <c r="AGD34" s="137"/>
      <c r="AGE34" s="137"/>
      <c r="AGF34" s="137"/>
      <c r="AGG34" s="137"/>
      <c r="AGH34" s="137"/>
      <c r="AGI34" s="137"/>
      <c r="AGJ34" s="137"/>
      <c r="AGK34" s="137"/>
      <c r="AGL34" s="137"/>
      <c r="AGM34" s="137"/>
      <c r="AGN34" s="137"/>
      <c r="AGO34" s="137"/>
      <c r="AGP34" s="137"/>
      <c r="AGQ34" s="137"/>
      <c r="AGR34" s="137"/>
      <c r="AGS34" s="137"/>
      <c r="AGT34" s="137"/>
      <c r="AGU34" s="137"/>
      <c r="AGV34" s="137"/>
      <c r="AGW34" s="137"/>
      <c r="AGX34" s="137"/>
      <c r="AGY34" s="137"/>
      <c r="AGZ34" s="137"/>
      <c r="AHA34" s="137"/>
      <c r="AHB34" s="137"/>
      <c r="AHC34" s="137"/>
      <c r="AHD34" s="137"/>
      <c r="AHE34" s="137"/>
      <c r="AHF34" s="137"/>
      <c r="AHG34" s="137"/>
      <c r="AHH34" s="137"/>
      <c r="AHI34" s="137"/>
      <c r="AHJ34" s="137"/>
      <c r="AHK34" s="137"/>
      <c r="AHL34" s="137"/>
      <c r="AHM34" s="137"/>
      <c r="AHN34" s="137"/>
      <c r="AHO34" s="137"/>
      <c r="AHP34" s="137"/>
      <c r="AHQ34" s="137"/>
      <c r="AHR34" s="137"/>
      <c r="AHS34" s="137"/>
      <c r="AHT34" s="137"/>
      <c r="AHU34" s="137"/>
      <c r="AHV34" s="137"/>
      <c r="AHW34" s="137"/>
      <c r="AHX34" s="137"/>
      <c r="AHY34" s="137"/>
      <c r="AHZ34" s="137"/>
      <c r="AIA34" s="137"/>
      <c r="AIB34" s="137"/>
      <c r="AIC34" s="137"/>
      <c r="AID34" s="137"/>
      <c r="AIE34" s="137"/>
      <c r="AIF34" s="137"/>
      <c r="AIG34" s="137"/>
      <c r="AIH34" s="137"/>
      <c r="AII34" s="137"/>
      <c r="AIJ34" s="137"/>
      <c r="AIK34" s="137"/>
      <c r="AIL34" s="137"/>
      <c r="AIM34" s="137"/>
      <c r="AIN34" s="137"/>
      <c r="AIO34" s="137"/>
      <c r="AIP34" s="137"/>
      <c r="AIQ34" s="137"/>
      <c r="AIR34" s="137"/>
      <c r="AIS34" s="137"/>
      <c r="AIT34" s="137"/>
      <c r="AIU34" s="137"/>
      <c r="AIV34" s="137"/>
      <c r="AIW34" s="137"/>
      <c r="AIX34" s="137"/>
      <c r="AIY34" s="137"/>
      <c r="AIZ34" s="137"/>
      <c r="AJA34" s="137"/>
      <c r="AJB34" s="137"/>
      <c r="AJC34" s="137"/>
      <c r="AJD34" s="137"/>
      <c r="AJE34" s="137"/>
      <c r="AJF34" s="137"/>
      <c r="AJG34" s="137"/>
      <c r="AJH34" s="137"/>
      <c r="AJI34" s="137"/>
      <c r="AJJ34" s="137"/>
      <c r="AJK34" s="137"/>
      <c r="AJL34" s="137"/>
      <c r="AJM34" s="137"/>
      <c r="AJN34" s="137"/>
      <c r="AJO34" s="137"/>
      <c r="AJP34" s="137"/>
      <c r="AJQ34" s="137"/>
      <c r="AJR34" s="137"/>
      <c r="AJS34" s="137"/>
      <c r="AJT34" s="137"/>
      <c r="AJU34" s="137"/>
      <c r="AJV34" s="137"/>
      <c r="AJW34" s="137"/>
      <c r="AJX34" s="137"/>
      <c r="AJY34" s="137"/>
      <c r="AJZ34" s="137"/>
      <c r="AKA34" s="137"/>
      <c r="AKB34" s="137"/>
      <c r="AKC34" s="137"/>
      <c r="AKD34" s="137"/>
      <c r="AKE34" s="137"/>
      <c r="AKF34" s="137"/>
      <c r="AKG34" s="137"/>
      <c r="AKH34" s="137"/>
      <c r="AKI34" s="137"/>
      <c r="AKJ34" s="137"/>
      <c r="AKK34" s="137"/>
      <c r="AKL34" s="137"/>
      <c r="AKM34" s="137"/>
      <c r="AKN34" s="137"/>
      <c r="AKO34" s="137"/>
      <c r="AKP34" s="137"/>
      <c r="AKQ34" s="137"/>
      <c r="AKR34" s="137"/>
      <c r="AKS34" s="137"/>
      <c r="AKT34" s="137"/>
      <c r="AKU34" s="137"/>
      <c r="AKV34" s="137"/>
      <c r="AKW34" s="137"/>
      <c r="AKX34" s="137"/>
      <c r="AKY34" s="137"/>
      <c r="AKZ34" s="137"/>
      <c r="ALA34" s="137"/>
      <c r="ALB34" s="137"/>
      <c r="ALC34" s="137"/>
      <c r="ALD34" s="137"/>
      <c r="ALE34" s="137"/>
      <c r="ALF34" s="137"/>
      <c r="ALG34" s="137"/>
      <c r="ALH34" s="137"/>
      <c r="ALI34" s="137"/>
      <c r="ALJ34" s="137"/>
      <c r="ALK34" s="137"/>
      <c r="ALL34" s="137"/>
      <c r="ALM34" s="137"/>
      <c r="ALN34" s="137"/>
      <c r="ALO34" s="137"/>
      <c r="ALP34" s="137"/>
      <c r="ALQ34" s="137"/>
      <c r="ALR34" s="137"/>
      <c r="ALS34" s="137"/>
      <c r="ALT34" s="137"/>
      <c r="ALU34" s="137"/>
      <c r="ALV34" s="137"/>
      <c r="ALW34" s="137"/>
      <c r="ALX34" s="137"/>
      <c r="ALY34" s="137"/>
      <c r="ALZ34" s="137"/>
      <c r="AMA34" s="137"/>
      <c r="AMB34" s="137"/>
      <c r="AMC34" s="137"/>
      <c r="AMD34" s="137"/>
      <c r="AME34" s="137"/>
      <c r="AMF34" s="137"/>
      <c r="AMG34" s="137"/>
      <c r="AMH34" s="137"/>
      <c r="AMI34" s="137"/>
      <c r="AMJ34" s="137"/>
      <c r="AMK34" s="137"/>
      <c r="AML34" s="137"/>
      <c r="AMM34" s="137"/>
      <c r="AMN34" s="137"/>
      <c r="AMO34" s="137"/>
      <c r="AMP34" s="137"/>
      <c r="AMQ34" s="137"/>
      <c r="AMR34" s="137"/>
      <c r="AMS34" s="137"/>
      <c r="AMT34" s="137"/>
      <c r="AMU34" s="137"/>
      <c r="AMV34" s="137"/>
      <c r="AMW34" s="137"/>
      <c r="AMX34" s="137"/>
      <c r="AMY34" s="137"/>
      <c r="AMZ34" s="137"/>
      <c r="ANA34" s="137"/>
      <c r="ANB34" s="137"/>
      <c r="ANC34" s="137"/>
      <c r="AND34" s="137"/>
      <c r="ANE34" s="137"/>
      <c r="ANF34" s="137"/>
      <c r="ANG34" s="137"/>
      <c r="ANH34" s="137"/>
      <c r="ANI34" s="137"/>
      <c r="ANJ34" s="137"/>
      <c r="ANK34" s="137"/>
      <c r="ANL34" s="137"/>
      <c r="ANM34" s="137"/>
      <c r="ANN34" s="137"/>
      <c r="ANO34" s="137"/>
      <c r="ANP34" s="137"/>
      <c r="ANQ34" s="137"/>
      <c r="ANR34" s="137"/>
      <c r="ANS34" s="137"/>
      <c r="ANT34" s="137"/>
      <c r="ANU34" s="137"/>
      <c r="ANV34" s="137"/>
      <c r="ANW34" s="137"/>
      <c r="ANX34" s="137"/>
      <c r="ANY34" s="137"/>
      <c r="ANZ34" s="137"/>
      <c r="AOA34" s="137"/>
      <c r="AOB34" s="137"/>
      <c r="AOC34" s="137"/>
      <c r="AOD34" s="137"/>
      <c r="AOE34" s="137"/>
      <c r="AOF34" s="137"/>
      <c r="AOG34" s="137"/>
      <c r="AOH34" s="137"/>
      <c r="AOI34" s="137"/>
      <c r="AOJ34" s="137"/>
      <c r="AOK34" s="137"/>
      <c r="AOL34" s="137"/>
      <c r="AOM34" s="137"/>
      <c r="AON34" s="137"/>
      <c r="AOO34" s="137"/>
      <c r="AOP34" s="137"/>
      <c r="AOQ34" s="137"/>
      <c r="AOR34" s="137"/>
      <c r="AOS34" s="137"/>
      <c r="AOT34" s="137"/>
      <c r="AOU34" s="137"/>
      <c r="AOV34" s="137"/>
      <c r="AOW34" s="137"/>
      <c r="AOX34" s="137"/>
      <c r="AOY34" s="137"/>
      <c r="AOZ34" s="137"/>
      <c r="APA34" s="137"/>
      <c r="APB34" s="137"/>
      <c r="APC34" s="137"/>
      <c r="APD34" s="137"/>
      <c r="APE34" s="137"/>
      <c r="APF34" s="137"/>
      <c r="APG34" s="137"/>
      <c r="APH34" s="137"/>
      <c r="API34" s="137"/>
      <c r="APJ34" s="137"/>
      <c r="APK34" s="137"/>
      <c r="APL34" s="137"/>
      <c r="APM34" s="137"/>
      <c r="APN34" s="137"/>
      <c r="APO34" s="137"/>
      <c r="APP34" s="137"/>
      <c r="APQ34" s="137"/>
      <c r="APR34" s="137"/>
      <c r="APS34" s="137"/>
      <c r="APT34" s="137"/>
      <c r="APU34" s="137"/>
      <c r="APV34" s="137"/>
      <c r="APW34" s="137"/>
      <c r="APX34" s="137"/>
      <c r="APY34" s="137"/>
      <c r="APZ34" s="137"/>
      <c r="AQA34" s="137"/>
      <c r="AQB34" s="137"/>
      <c r="AQC34" s="137"/>
      <c r="AQD34" s="137"/>
      <c r="AQE34" s="137"/>
      <c r="AQF34" s="137"/>
      <c r="AQG34" s="137"/>
      <c r="AQH34" s="137"/>
      <c r="AQI34" s="137"/>
      <c r="AQJ34" s="137"/>
      <c r="AQK34" s="137"/>
      <c r="AQL34" s="137"/>
      <c r="AQM34" s="137"/>
      <c r="AQN34" s="137"/>
      <c r="AQO34" s="137"/>
      <c r="AQP34" s="137"/>
      <c r="AQQ34" s="137"/>
      <c r="AQR34" s="137"/>
      <c r="AQS34" s="137"/>
      <c r="AQT34" s="137"/>
      <c r="AQU34" s="137"/>
      <c r="AQV34" s="137"/>
      <c r="AQW34" s="137"/>
      <c r="AQX34" s="137"/>
      <c r="AQY34" s="137"/>
      <c r="AQZ34" s="137"/>
      <c r="ARA34" s="137"/>
      <c r="ARB34" s="137"/>
      <c r="ARC34" s="137"/>
      <c r="ARD34" s="137"/>
      <c r="ARE34" s="137"/>
      <c r="ARF34" s="137"/>
      <c r="ARG34" s="137"/>
      <c r="ARH34" s="137"/>
      <c r="ARI34" s="137"/>
      <c r="ARJ34" s="137"/>
      <c r="ARK34" s="137"/>
      <c r="ARL34" s="137"/>
      <c r="ARM34" s="137"/>
      <c r="ARN34" s="137"/>
      <c r="ARO34" s="137"/>
      <c r="ARP34" s="137"/>
      <c r="ARQ34" s="137"/>
      <c r="ARR34" s="137"/>
      <c r="ARS34" s="137"/>
      <c r="ART34" s="137"/>
      <c r="ARU34" s="137"/>
      <c r="ARV34" s="137"/>
      <c r="ARW34" s="137"/>
      <c r="ARX34" s="137"/>
      <c r="ARY34" s="137"/>
      <c r="ARZ34" s="137"/>
      <c r="ASA34" s="137"/>
      <c r="ASB34" s="137"/>
      <c r="ASC34" s="137"/>
      <c r="ASD34" s="137"/>
      <c r="ASE34" s="137"/>
      <c r="ASF34" s="137"/>
      <c r="ASG34" s="137"/>
      <c r="ASH34" s="137"/>
      <c r="ASI34" s="137"/>
      <c r="ASJ34" s="137"/>
      <c r="ASK34" s="137"/>
      <c r="ASL34" s="137"/>
      <c r="ASM34" s="137"/>
      <c r="ASN34" s="137"/>
      <c r="ASO34" s="137"/>
      <c r="ASP34" s="137"/>
      <c r="ASQ34" s="137"/>
      <c r="ASR34" s="137"/>
      <c r="ASS34" s="137"/>
      <c r="AST34" s="137"/>
      <c r="ASU34" s="137"/>
      <c r="ASV34" s="137"/>
      <c r="ASW34" s="137"/>
      <c r="ASX34" s="137"/>
      <c r="ASY34" s="137"/>
      <c r="ASZ34" s="137"/>
      <c r="ATA34" s="137"/>
      <c r="ATB34" s="137"/>
      <c r="ATC34" s="137"/>
      <c r="ATD34" s="137"/>
      <c r="ATE34" s="137"/>
      <c r="ATF34" s="137"/>
      <c r="ATG34" s="137"/>
      <c r="ATH34" s="137"/>
      <c r="ATI34" s="137"/>
      <c r="ATJ34" s="137"/>
      <c r="ATK34" s="137"/>
      <c r="ATL34" s="137"/>
      <c r="ATM34" s="137"/>
      <c r="ATN34" s="137"/>
      <c r="ATO34" s="137"/>
      <c r="ATP34" s="137"/>
      <c r="ATQ34" s="137"/>
      <c r="ATR34" s="137"/>
      <c r="ATS34" s="137"/>
      <c r="ATT34" s="137"/>
      <c r="ATU34" s="137"/>
      <c r="ATV34" s="137"/>
      <c r="ATW34" s="137"/>
      <c r="ATX34" s="137"/>
      <c r="ATY34" s="137"/>
      <c r="ATZ34" s="137"/>
      <c r="AUA34" s="137"/>
      <c r="AUB34" s="137"/>
      <c r="AUC34" s="137"/>
      <c r="AUD34" s="137"/>
      <c r="AUE34" s="137"/>
      <c r="AUF34" s="137"/>
      <c r="AUG34" s="137"/>
      <c r="AUH34" s="137"/>
      <c r="AUI34" s="137"/>
      <c r="AUJ34" s="137"/>
      <c r="AUK34" s="137"/>
      <c r="AUL34" s="137"/>
      <c r="AUM34" s="137"/>
      <c r="AUN34" s="137"/>
      <c r="AUO34" s="137"/>
      <c r="AUP34" s="137"/>
      <c r="AUQ34" s="137"/>
      <c r="AUR34" s="137"/>
      <c r="AUS34" s="137"/>
      <c r="AUT34" s="137"/>
      <c r="AUU34" s="137"/>
      <c r="AUV34" s="137"/>
      <c r="AUW34" s="137"/>
      <c r="AUX34" s="137"/>
      <c r="AUY34" s="137"/>
      <c r="AUZ34" s="137"/>
      <c r="AVA34" s="137"/>
      <c r="AVB34" s="137"/>
      <c r="AVC34" s="137"/>
      <c r="AVD34" s="137"/>
      <c r="AVE34" s="137"/>
      <c r="AVF34" s="137"/>
      <c r="AVG34" s="137"/>
      <c r="AVH34" s="137"/>
      <c r="AVI34" s="137"/>
      <c r="AVJ34" s="137"/>
      <c r="AVK34" s="137"/>
      <c r="AVL34" s="137"/>
      <c r="AVM34" s="137"/>
      <c r="AVN34" s="137"/>
      <c r="AVO34" s="137"/>
      <c r="AVP34" s="137"/>
      <c r="AVQ34" s="137"/>
      <c r="AVR34" s="137"/>
      <c r="AVS34" s="137"/>
      <c r="AVT34" s="137"/>
      <c r="AVU34" s="137"/>
      <c r="AVV34" s="137"/>
      <c r="AVW34" s="137"/>
      <c r="AVX34" s="137"/>
      <c r="AVY34" s="137"/>
      <c r="AVZ34" s="137"/>
      <c r="AWA34" s="137"/>
      <c r="AWB34" s="137"/>
      <c r="AWC34" s="137"/>
      <c r="AWD34" s="137"/>
      <c r="AWE34" s="137"/>
      <c r="AWF34" s="137"/>
      <c r="AWG34" s="137"/>
      <c r="AWH34" s="137"/>
      <c r="AWI34" s="137"/>
      <c r="AWJ34" s="137"/>
      <c r="AWK34" s="137"/>
      <c r="AWL34" s="137"/>
      <c r="AWM34" s="137"/>
      <c r="AWN34" s="137"/>
      <c r="AWO34" s="137"/>
      <c r="AWP34" s="137"/>
      <c r="AWQ34" s="137"/>
      <c r="AWR34" s="137"/>
      <c r="AWS34" s="137"/>
      <c r="AWT34" s="137"/>
      <c r="AWU34" s="137"/>
      <c r="AWV34" s="137"/>
      <c r="AWW34" s="137"/>
      <c r="AWX34" s="137"/>
      <c r="AWY34" s="137"/>
      <c r="AWZ34" s="137"/>
      <c r="AXA34" s="137"/>
      <c r="AXB34" s="137"/>
      <c r="AXC34" s="137"/>
      <c r="AXD34" s="137"/>
      <c r="AXE34" s="137"/>
      <c r="AXF34" s="137"/>
      <c r="AXG34" s="137"/>
      <c r="AXH34" s="137"/>
      <c r="AXI34" s="137"/>
      <c r="AXJ34" s="137"/>
      <c r="AXK34" s="137"/>
      <c r="AXL34" s="137"/>
      <c r="AXM34" s="137"/>
      <c r="AXN34" s="137"/>
      <c r="AXO34" s="137"/>
      <c r="AXP34" s="137"/>
      <c r="AXQ34" s="137"/>
      <c r="AXR34" s="137"/>
      <c r="AXS34" s="137"/>
      <c r="AXT34" s="137"/>
      <c r="AXU34" s="137"/>
      <c r="AXV34" s="137"/>
      <c r="AXW34" s="137"/>
      <c r="AXX34" s="137"/>
      <c r="AXY34" s="137"/>
      <c r="AXZ34" s="137"/>
      <c r="AYA34" s="137"/>
      <c r="AYB34" s="137"/>
      <c r="AYC34" s="137"/>
      <c r="AYD34" s="137"/>
      <c r="AYE34" s="137"/>
      <c r="AYF34" s="137"/>
      <c r="AYG34" s="137"/>
      <c r="AYH34" s="137"/>
      <c r="AYI34" s="137"/>
      <c r="AYJ34" s="137"/>
      <c r="AYK34" s="137"/>
      <c r="AYL34" s="137"/>
      <c r="AYM34" s="137"/>
      <c r="AYN34" s="137"/>
      <c r="AYO34" s="137"/>
      <c r="AYP34" s="137"/>
      <c r="AYQ34" s="137"/>
      <c r="AYR34" s="137"/>
      <c r="AYS34" s="137"/>
      <c r="AYT34" s="137"/>
      <c r="AYU34" s="137"/>
      <c r="AYV34" s="137"/>
      <c r="AYW34" s="137"/>
      <c r="AYX34" s="137"/>
      <c r="AYY34" s="137"/>
      <c r="AYZ34" s="137"/>
      <c r="AZA34" s="137"/>
      <c r="AZB34" s="137"/>
      <c r="AZC34" s="137"/>
      <c r="AZD34" s="137"/>
      <c r="AZE34" s="137"/>
      <c r="AZF34" s="137"/>
      <c r="AZG34" s="137"/>
      <c r="AZH34" s="137"/>
      <c r="AZI34" s="137"/>
      <c r="AZJ34" s="137"/>
      <c r="AZK34" s="137"/>
      <c r="AZL34" s="137"/>
      <c r="AZM34" s="137"/>
      <c r="AZN34" s="137"/>
      <c r="AZO34" s="137"/>
      <c r="AZP34" s="137"/>
      <c r="AZQ34" s="137"/>
      <c r="AZR34" s="137"/>
      <c r="AZS34" s="137"/>
      <c r="AZT34" s="137"/>
      <c r="AZU34" s="137"/>
      <c r="AZV34" s="137"/>
      <c r="AZW34" s="137"/>
      <c r="AZX34" s="137"/>
      <c r="AZY34" s="137"/>
      <c r="AZZ34" s="137"/>
      <c r="BAA34" s="137"/>
      <c r="BAB34" s="137"/>
      <c r="BAC34" s="137"/>
      <c r="BAD34" s="137"/>
      <c r="BAE34" s="137"/>
      <c r="BAF34" s="137"/>
      <c r="BAG34" s="137"/>
      <c r="BAH34" s="137"/>
      <c r="BAI34" s="137"/>
      <c r="BAJ34" s="137"/>
      <c r="BAK34" s="137"/>
      <c r="BAL34" s="137"/>
      <c r="BAM34" s="137"/>
      <c r="BAN34" s="137"/>
      <c r="BAO34" s="137"/>
      <c r="BAP34" s="137"/>
      <c r="BAQ34" s="137"/>
      <c r="BAR34" s="137"/>
      <c r="BAS34" s="137"/>
      <c r="BAT34" s="137"/>
      <c r="BAU34" s="137"/>
      <c r="BAV34" s="137"/>
      <c r="BAW34" s="137"/>
      <c r="BAX34" s="137"/>
      <c r="BAY34" s="137"/>
      <c r="BAZ34" s="137"/>
      <c r="BBA34" s="137"/>
      <c r="BBB34" s="137"/>
      <c r="BBC34" s="137"/>
      <c r="BBD34" s="137"/>
      <c r="BBE34" s="137"/>
      <c r="BBF34" s="137"/>
      <c r="BBG34" s="137"/>
      <c r="BBH34" s="137"/>
      <c r="BBI34" s="137"/>
      <c r="BBJ34" s="137"/>
      <c r="BBK34" s="137"/>
      <c r="BBL34" s="137"/>
      <c r="BBM34" s="137"/>
      <c r="BBN34" s="137"/>
      <c r="BBO34" s="137"/>
      <c r="BBP34" s="137"/>
      <c r="BBQ34" s="137"/>
      <c r="BBR34" s="137"/>
      <c r="BBS34" s="137"/>
      <c r="BBT34" s="137"/>
      <c r="BBU34" s="137"/>
      <c r="BBV34" s="137"/>
      <c r="BBW34" s="137"/>
      <c r="BBX34" s="137"/>
      <c r="BBY34" s="137"/>
      <c r="BBZ34" s="137"/>
      <c r="BCA34" s="137"/>
      <c r="BCB34" s="137"/>
      <c r="BCC34" s="137"/>
      <c r="BCD34" s="137"/>
      <c r="BCE34" s="137"/>
      <c r="BCF34" s="137"/>
      <c r="BCG34" s="137"/>
      <c r="BCH34" s="137"/>
      <c r="BCI34" s="137"/>
      <c r="BCJ34" s="137"/>
      <c r="BCK34" s="137"/>
      <c r="BCL34" s="137"/>
      <c r="BCM34" s="137"/>
      <c r="BCN34" s="137"/>
      <c r="BCO34" s="137"/>
      <c r="BCP34" s="137"/>
      <c r="BCQ34" s="137"/>
      <c r="BCR34" s="137"/>
      <c r="BCS34" s="137"/>
      <c r="BCT34" s="137"/>
      <c r="BCU34" s="137"/>
      <c r="BCV34" s="137"/>
      <c r="BCW34" s="137"/>
      <c r="BCX34" s="137"/>
      <c r="BCY34" s="137"/>
      <c r="BCZ34" s="137"/>
      <c r="BDA34" s="137"/>
      <c r="BDB34" s="137"/>
      <c r="BDC34" s="137"/>
      <c r="BDD34" s="137"/>
      <c r="BDE34" s="137"/>
      <c r="BDF34" s="137"/>
      <c r="BDG34" s="137"/>
      <c r="BDH34" s="137"/>
      <c r="BDI34" s="137"/>
      <c r="BDJ34" s="137"/>
      <c r="BDK34" s="137"/>
      <c r="BDL34" s="137"/>
      <c r="BDM34" s="137"/>
      <c r="BDN34" s="137"/>
      <c r="BDO34" s="137"/>
      <c r="BDP34" s="137"/>
      <c r="BDQ34" s="137"/>
      <c r="BDR34" s="137"/>
      <c r="BDS34" s="137"/>
      <c r="BDT34" s="137"/>
      <c r="BDU34" s="137"/>
      <c r="BDV34" s="137"/>
      <c r="BDW34" s="137"/>
      <c r="BDX34" s="137"/>
      <c r="BDY34" s="137"/>
      <c r="BDZ34" s="137"/>
      <c r="BEA34" s="137"/>
      <c r="BEB34" s="137"/>
      <c r="BEC34" s="137"/>
      <c r="BED34" s="137"/>
      <c r="BEE34" s="137"/>
      <c r="BEF34" s="137"/>
      <c r="BEG34" s="137"/>
      <c r="BEH34" s="137"/>
      <c r="BEI34" s="137"/>
      <c r="BEJ34" s="137"/>
      <c r="BEK34" s="137"/>
      <c r="BEL34" s="137"/>
      <c r="BEM34" s="137"/>
      <c r="BEN34" s="137"/>
      <c r="BEO34" s="137"/>
      <c r="BEP34" s="137"/>
      <c r="BEQ34" s="137"/>
      <c r="BER34" s="137"/>
      <c r="BES34" s="137"/>
      <c r="BET34" s="137"/>
      <c r="BEU34" s="137"/>
      <c r="BEV34" s="137"/>
      <c r="BEW34" s="137"/>
      <c r="BEX34" s="137"/>
      <c r="BEY34" s="137"/>
      <c r="BEZ34" s="137"/>
      <c r="BFA34" s="137"/>
      <c r="BFB34" s="137"/>
      <c r="BFC34" s="137"/>
      <c r="BFD34" s="137"/>
      <c r="BFE34" s="137"/>
      <c r="BFF34" s="137"/>
      <c r="BFG34" s="137"/>
      <c r="BFH34" s="137"/>
      <c r="BFI34" s="137"/>
      <c r="BFJ34" s="137"/>
      <c r="BFK34" s="137"/>
      <c r="BFL34" s="137"/>
      <c r="BFM34" s="137"/>
      <c r="BFN34" s="137"/>
      <c r="BFO34" s="137"/>
      <c r="BFP34" s="137"/>
      <c r="BFQ34" s="137"/>
      <c r="BFR34" s="137"/>
      <c r="BFS34" s="137"/>
      <c r="BFT34" s="137"/>
      <c r="BFU34" s="137"/>
      <c r="BFV34" s="137"/>
      <c r="BFW34" s="137"/>
      <c r="BFX34" s="137"/>
      <c r="BFY34" s="137"/>
      <c r="BFZ34" s="137"/>
      <c r="BGA34" s="137"/>
      <c r="BGB34" s="137"/>
      <c r="BGC34" s="137"/>
      <c r="BGD34" s="137"/>
      <c r="BGE34" s="137"/>
      <c r="BGF34" s="137"/>
      <c r="BGG34" s="137"/>
      <c r="BGH34" s="137"/>
      <c r="BGI34" s="137"/>
      <c r="BGJ34" s="137"/>
      <c r="BGK34" s="137"/>
      <c r="BGL34" s="137"/>
      <c r="BGM34" s="137"/>
      <c r="BGN34" s="137"/>
      <c r="BGO34" s="137"/>
      <c r="BGP34" s="137"/>
      <c r="BGQ34" s="137"/>
      <c r="BGR34" s="137"/>
      <c r="BGS34" s="137"/>
      <c r="BGT34" s="137"/>
      <c r="BGU34" s="137"/>
      <c r="BGV34" s="137"/>
      <c r="BGW34" s="137"/>
      <c r="BGX34" s="137"/>
      <c r="BGY34" s="137"/>
      <c r="BGZ34" s="137"/>
      <c r="BHA34" s="137"/>
      <c r="BHB34" s="137"/>
      <c r="BHC34" s="137"/>
      <c r="BHD34" s="137"/>
      <c r="BHE34" s="137"/>
      <c r="BHF34" s="137"/>
      <c r="BHG34" s="137"/>
      <c r="BHH34" s="137"/>
      <c r="BHI34" s="137"/>
      <c r="BHJ34" s="137"/>
      <c r="BHK34" s="137"/>
      <c r="BHL34" s="137"/>
      <c r="BHM34" s="137"/>
      <c r="BHN34" s="137"/>
      <c r="BHO34" s="137"/>
      <c r="BHP34" s="137"/>
      <c r="BHQ34" s="137"/>
      <c r="BHR34" s="137"/>
      <c r="BHS34" s="137"/>
      <c r="BHT34" s="137"/>
      <c r="BHU34" s="137"/>
      <c r="BHV34" s="137"/>
      <c r="BHW34" s="137"/>
      <c r="BHX34" s="137"/>
      <c r="BHY34" s="137"/>
      <c r="BHZ34" s="137"/>
      <c r="BIA34" s="137"/>
      <c r="BIB34" s="137"/>
      <c r="BIC34" s="137"/>
      <c r="BID34" s="137"/>
      <c r="BIE34" s="137"/>
      <c r="BIF34" s="137"/>
      <c r="BIG34" s="137"/>
      <c r="BIH34" s="137"/>
      <c r="BII34" s="137"/>
      <c r="BIJ34" s="137"/>
      <c r="BIK34" s="137"/>
      <c r="BIL34" s="137"/>
      <c r="BIM34" s="137"/>
      <c r="BIN34" s="137"/>
      <c r="BIO34" s="137"/>
      <c r="BIP34" s="137"/>
      <c r="BIQ34" s="137"/>
      <c r="BIR34" s="137"/>
      <c r="BIS34" s="137"/>
      <c r="BIT34" s="137"/>
      <c r="BIU34" s="137"/>
      <c r="BIV34" s="137"/>
      <c r="BIW34" s="137"/>
      <c r="BIX34" s="137"/>
      <c r="BIY34" s="137"/>
      <c r="BIZ34" s="137"/>
      <c r="BJA34" s="137"/>
      <c r="BJB34" s="137"/>
      <c r="BJC34" s="137"/>
      <c r="BJD34" s="137"/>
      <c r="BJE34" s="137"/>
      <c r="BJF34" s="137"/>
      <c r="BJG34" s="137"/>
      <c r="BJH34" s="137"/>
      <c r="BJI34" s="137"/>
      <c r="BJJ34" s="137"/>
      <c r="BJK34" s="137"/>
      <c r="BJL34" s="137"/>
      <c r="BJM34" s="137"/>
      <c r="BJN34" s="137"/>
      <c r="BJO34" s="137"/>
      <c r="BJP34" s="137"/>
      <c r="BJQ34" s="137"/>
      <c r="BJR34" s="137"/>
      <c r="BJS34" s="137"/>
      <c r="BJT34" s="137"/>
      <c r="BJU34" s="137"/>
      <c r="BJV34" s="137"/>
      <c r="BJW34" s="137"/>
      <c r="BJX34" s="137"/>
      <c r="BJY34" s="137"/>
      <c r="BJZ34" s="137"/>
      <c r="BKA34" s="137"/>
      <c r="BKB34" s="137"/>
      <c r="BKC34" s="137"/>
      <c r="BKD34" s="137"/>
      <c r="BKE34" s="137"/>
      <c r="BKF34" s="137"/>
      <c r="BKG34" s="137"/>
      <c r="BKH34" s="137"/>
      <c r="BKI34" s="137"/>
      <c r="BKJ34" s="137"/>
      <c r="BKK34" s="137"/>
      <c r="BKL34" s="137"/>
      <c r="BKM34" s="137"/>
      <c r="BKN34" s="137"/>
      <c r="BKO34" s="137"/>
      <c r="BKP34" s="137"/>
      <c r="BKQ34" s="137"/>
      <c r="BKR34" s="137"/>
      <c r="BKS34" s="137"/>
      <c r="BKT34" s="137"/>
      <c r="BKU34" s="137"/>
      <c r="BKV34" s="137"/>
      <c r="BKW34" s="137"/>
      <c r="BKX34" s="137"/>
      <c r="BKY34" s="137"/>
      <c r="BKZ34" s="137"/>
      <c r="BLA34" s="137"/>
      <c r="BLB34" s="137"/>
      <c r="BLC34" s="137"/>
      <c r="BLD34" s="137"/>
      <c r="BLE34" s="137"/>
      <c r="BLF34" s="137"/>
      <c r="BLG34" s="137"/>
      <c r="BLH34" s="137"/>
      <c r="BLI34" s="137"/>
      <c r="BLJ34" s="137"/>
      <c r="BLK34" s="137"/>
      <c r="BLL34" s="137"/>
      <c r="BLM34" s="137"/>
      <c r="BLN34" s="137"/>
      <c r="BLO34" s="137"/>
      <c r="BLP34" s="137"/>
      <c r="BLQ34" s="137"/>
      <c r="BLR34" s="137"/>
      <c r="BLS34" s="137"/>
      <c r="BLT34" s="137"/>
      <c r="BLU34" s="137"/>
      <c r="BLV34" s="137"/>
      <c r="BLW34" s="137"/>
      <c r="BLX34" s="137"/>
      <c r="BLY34" s="137"/>
      <c r="BLZ34" s="137"/>
      <c r="BMA34" s="137"/>
      <c r="BMB34" s="137"/>
      <c r="BMC34" s="137"/>
      <c r="BMD34" s="137"/>
      <c r="BME34" s="137"/>
      <c r="BMF34" s="137"/>
      <c r="BMG34" s="137"/>
      <c r="BMH34" s="137"/>
      <c r="BMI34" s="137"/>
      <c r="BMJ34" s="137"/>
      <c r="BMK34" s="137"/>
      <c r="BML34" s="137"/>
      <c r="BMM34" s="137"/>
      <c r="BMN34" s="137"/>
      <c r="BMO34" s="137"/>
      <c r="BMP34" s="137"/>
      <c r="BMQ34" s="137"/>
      <c r="BMR34" s="137"/>
      <c r="BMS34" s="137"/>
      <c r="BMT34" s="137"/>
      <c r="BMU34" s="137"/>
      <c r="BMV34" s="137"/>
      <c r="BMW34" s="137"/>
      <c r="BMX34" s="137"/>
      <c r="BMY34" s="137"/>
      <c r="BMZ34" s="137"/>
      <c r="BNA34" s="137"/>
      <c r="BNB34" s="137"/>
      <c r="BNC34" s="137"/>
      <c r="BND34" s="137"/>
      <c r="BNE34" s="137"/>
      <c r="BNF34" s="137"/>
      <c r="BNG34" s="137"/>
      <c r="BNH34" s="137"/>
      <c r="BNI34" s="137"/>
      <c r="BNJ34" s="137"/>
      <c r="BNK34" s="137"/>
      <c r="BNL34" s="137"/>
      <c r="BNM34" s="137"/>
      <c r="BNN34" s="137"/>
      <c r="BNO34" s="137"/>
      <c r="BNP34" s="137"/>
      <c r="BNQ34" s="137"/>
      <c r="BNR34" s="137"/>
      <c r="BNS34" s="137"/>
      <c r="BNT34" s="137"/>
      <c r="BNU34" s="137"/>
      <c r="BNV34" s="137"/>
      <c r="BNW34" s="137"/>
      <c r="BNX34" s="137"/>
      <c r="BNY34" s="137"/>
      <c r="BNZ34" s="137"/>
      <c r="BOA34" s="137"/>
      <c r="BOB34" s="137"/>
      <c r="BOC34" s="137"/>
      <c r="BOD34" s="137"/>
      <c r="BOE34" s="137"/>
      <c r="BOF34" s="137"/>
      <c r="BOG34" s="137"/>
      <c r="BOH34" s="137"/>
      <c r="BOI34" s="137"/>
      <c r="BOJ34" s="137"/>
      <c r="BOK34" s="137"/>
      <c r="BOL34" s="137"/>
      <c r="BOM34" s="137"/>
      <c r="BON34" s="137"/>
      <c r="BOO34" s="137"/>
      <c r="BOP34" s="137"/>
      <c r="BOQ34" s="137"/>
      <c r="BOR34" s="137"/>
      <c r="BOS34" s="137"/>
      <c r="BOT34" s="137"/>
      <c r="BOU34" s="137"/>
      <c r="BOV34" s="137"/>
      <c r="BOW34" s="137"/>
      <c r="BOX34" s="137"/>
      <c r="BOY34" s="137"/>
      <c r="BOZ34" s="137"/>
      <c r="BPA34" s="137"/>
      <c r="BPB34" s="137"/>
      <c r="BPC34" s="137"/>
      <c r="BPD34" s="137"/>
      <c r="BPE34" s="137"/>
      <c r="BPF34" s="137"/>
      <c r="BPG34" s="137"/>
      <c r="BPH34" s="137"/>
      <c r="BPI34" s="137"/>
      <c r="BPJ34" s="137"/>
      <c r="BPK34" s="137"/>
      <c r="BPL34" s="137"/>
      <c r="BPM34" s="137"/>
      <c r="BPN34" s="137"/>
      <c r="BPO34" s="137"/>
      <c r="BPP34" s="137"/>
      <c r="BPQ34" s="137"/>
      <c r="BPR34" s="137"/>
      <c r="BPS34" s="137"/>
      <c r="BPT34" s="137"/>
      <c r="BPU34" s="137"/>
      <c r="BPV34" s="137"/>
      <c r="BPW34" s="137"/>
      <c r="BPX34" s="137"/>
      <c r="BPY34" s="137"/>
      <c r="BPZ34" s="137"/>
      <c r="BQA34" s="137"/>
      <c r="BQB34" s="137"/>
      <c r="BQC34" s="137"/>
      <c r="BQD34" s="137"/>
      <c r="BQE34" s="137"/>
      <c r="BQF34" s="137"/>
      <c r="BQG34" s="137"/>
      <c r="BQH34" s="137"/>
      <c r="BQI34" s="137"/>
      <c r="BQJ34" s="137"/>
      <c r="BQK34" s="137"/>
      <c r="BQL34" s="137"/>
      <c r="BQM34" s="137"/>
      <c r="BQN34" s="137"/>
      <c r="BQO34" s="137"/>
      <c r="BQP34" s="137"/>
      <c r="BQQ34" s="137"/>
      <c r="BQR34" s="137"/>
      <c r="BQS34" s="137"/>
      <c r="BQT34" s="137"/>
      <c r="BQU34" s="137"/>
      <c r="BQV34" s="137"/>
      <c r="BQW34" s="137"/>
      <c r="BQX34" s="137"/>
      <c r="BQY34" s="137"/>
      <c r="BQZ34" s="137"/>
      <c r="BRA34" s="137"/>
      <c r="BRB34" s="137"/>
      <c r="BRC34" s="137"/>
      <c r="BRD34" s="137"/>
      <c r="BRE34" s="137"/>
      <c r="BRF34" s="137"/>
      <c r="BRG34" s="137"/>
      <c r="BRH34" s="137"/>
      <c r="BRI34" s="137"/>
      <c r="BRJ34" s="137"/>
      <c r="BRK34" s="137"/>
      <c r="BRL34" s="137"/>
      <c r="BRM34" s="137"/>
      <c r="BRN34" s="137"/>
      <c r="BRO34" s="137"/>
      <c r="BRP34" s="137"/>
      <c r="BRQ34" s="137"/>
      <c r="BRR34" s="137"/>
      <c r="BRS34" s="137"/>
      <c r="BRT34" s="137"/>
      <c r="BRU34" s="137"/>
      <c r="BRV34" s="137"/>
      <c r="BRW34" s="137"/>
      <c r="BRX34" s="137"/>
      <c r="BRY34" s="137"/>
      <c r="BRZ34" s="137"/>
      <c r="BSA34" s="137"/>
      <c r="BSB34" s="137"/>
      <c r="BSC34" s="137"/>
      <c r="BSD34" s="137"/>
      <c r="BSE34" s="137"/>
      <c r="BSF34" s="137"/>
      <c r="BSG34" s="137"/>
      <c r="BSH34" s="137"/>
      <c r="BSI34" s="137"/>
      <c r="BSJ34" s="137"/>
      <c r="BSK34" s="137"/>
      <c r="BSL34" s="137"/>
      <c r="BSM34" s="137"/>
      <c r="BSN34" s="137"/>
      <c r="BSO34" s="137"/>
      <c r="BSP34" s="137"/>
      <c r="BSQ34" s="137"/>
      <c r="BSR34" s="137"/>
      <c r="BSS34" s="137"/>
      <c r="BST34" s="137"/>
      <c r="BSU34" s="137"/>
      <c r="BSV34" s="137"/>
      <c r="BSW34" s="137"/>
      <c r="BSX34" s="137"/>
      <c r="BSY34" s="137"/>
      <c r="BSZ34" s="137"/>
      <c r="BTA34" s="137"/>
      <c r="BTB34" s="137"/>
      <c r="BTC34" s="137"/>
      <c r="BTD34" s="137"/>
      <c r="BTE34" s="137"/>
      <c r="BTF34" s="137"/>
      <c r="BTG34" s="137"/>
      <c r="BTH34" s="137"/>
      <c r="BTI34" s="137"/>
      <c r="BTJ34" s="137"/>
      <c r="BTK34" s="137"/>
      <c r="BTL34" s="137"/>
      <c r="BTM34" s="137"/>
      <c r="BTN34" s="137"/>
      <c r="BTO34" s="137"/>
      <c r="BTP34" s="137"/>
      <c r="BTQ34" s="137"/>
      <c r="BTR34" s="137"/>
      <c r="BTS34" s="137"/>
      <c r="BTT34" s="137"/>
      <c r="BTU34" s="137"/>
      <c r="BTV34" s="137"/>
      <c r="BTW34" s="137"/>
      <c r="BTX34" s="137"/>
      <c r="BTY34" s="137"/>
      <c r="BTZ34" s="137"/>
      <c r="BUA34" s="137"/>
      <c r="BUB34" s="137"/>
      <c r="BUC34" s="137"/>
      <c r="BUD34" s="137"/>
      <c r="BUE34" s="137"/>
      <c r="BUF34" s="137"/>
      <c r="BUG34" s="137"/>
      <c r="BUH34" s="137"/>
      <c r="BUI34" s="137"/>
      <c r="BUJ34" s="137"/>
      <c r="BUK34" s="137"/>
      <c r="BUL34" s="137"/>
      <c r="BUM34" s="137"/>
      <c r="BUN34" s="137"/>
      <c r="BUO34" s="137"/>
      <c r="BUP34" s="137"/>
      <c r="BUQ34" s="137"/>
      <c r="BUR34" s="137"/>
      <c r="BUS34" s="137"/>
      <c r="BUT34" s="137"/>
      <c r="BUU34" s="137"/>
      <c r="BUV34" s="137"/>
      <c r="BUW34" s="137"/>
      <c r="BUX34" s="137"/>
      <c r="BUY34" s="137"/>
      <c r="BUZ34" s="137"/>
      <c r="BVA34" s="137"/>
      <c r="BVB34" s="137"/>
      <c r="BVC34" s="137"/>
      <c r="BVD34" s="137"/>
      <c r="BVE34" s="137"/>
      <c r="BVF34" s="137"/>
      <c r="BVG34" s="137"/>
      <c r="BVH34" s="137"/>
      <c r="BVI34" s="137"/>
      <c r="BVJ34" s="137"/>
      <c r="BVK34" s="137"/>
      <c r="BVL34" s="137"/>
      <c r="BVM34" s="137"/>
      <c r="BVN34" s="137"/>
      <c r="BVO34" s="137"/>
      <c r="BVP34" s="137"/>
      <c r="BVQ34" s="137"/>
      <c r="BVR34" s="137"/>
      <c r="BVS34" s="137"/>
      <c r="BVT34" s="137"/>
      <c r="BVU34" s="137"/>
      <c r="BVV34" s="137"/>
      <c r="BVW34" s="137"/>
      <c r="BVX34" s="137"/>
      <c r="BVY34" s="137"/>
      <c r="BVZ34" s="137"/>
      <c r="BWA34" s="137"/>
      <c r="BWB34" s="137"/>
      <c r="BWC34" s="137"/>
      <c r="BWD34" s="137"/>
      <c r="BWE34" s="137"/>
      <c r="BWF34" s="137"/>
      <c r="BWG34" s="137"/>
      <c r="BWH34" s="137"/>
      <c r="BWI34" s="137"/>
      <c r="BWJ34" s="137"/>
      <c r="BWK34" s="137"/>
      <c r="BWL34" s="137"/>
      <c r="BWM34" s="137"/>
      <c r="BWN34" s="137"/>
      <c r="BWO34" s="137"/>
      <c r="BWP34" s="137"/>
      <c r="BWQ34" s="137"/>
      <c r="BWR34" s="137"/>
      <c r="BWS34" s="137"/>
      <c r="BWT34" s="137"/>
      <c r="BWU34" s="137"/>
      <c r="BWV34" s="137"/>
      <c r="BWW34" s="137"/>
      <c r="BWX34" s="137"/>
      <c r="BWY34" s="137"/>
      <c r="BWZ34" s="137"/>
      <c r="BXA34" s="137"/>
      <c r="BXB34" s="137"/>
      <c r="BXC34" s="137"/>
      <c r="BXD34" s="137"/>
      <c r="BXE34" s="137"/>
      <c r="BXF34" s="137"/>
      <c r="BXG34" s="137"/>
      <c r="BXH34" s="137"/>
      <c r="BXI34" s="137"/>
      <c r="BXJ34" s="137"/>
      <c r="BXK34" s="137"/>
      <c r="BXL34" s="137"/>
      <c r="BXM34" s="137"/>
      <c r="BXN34" s="137"/>
      <c r="BXO34" s="137"/>
      <c r="BXP34" s="137"/>
      <c r="BXQ34" s="137"/>
      <c r="BXR34" s="137"/>
      <c r="BXS34" s="137"/>
      <c r="BXT34" s="137"/>
      <c r="BXU34" s="137"/>
      <c r="BXV34" s="137"/>
      <c r="BXW34" s="137"/>
      <c r="BXX34" s="137"/>
      <c r="BXY34" s="137"/>
      <c r="BXZ34" s="137"/>
      <c r="BYA34" s="137"/>
      <c r="BYB34" s="137"/>
      <c r="BYC34" s="137"/>
      <c r="BYD34" s="137"/>
      <c r="BYE34" s="137"/>
      <c r="BYF34" s="137"/>
      <c r="BYG34" s="137"/>
      <c r="BYH34" s="137"/>
      <c r="BYI34" s="137"/>
      <c r="BYJ34" s="137"/>
      <c r="BYK34" s="137"/>
      <c r="BYL34" s="137"/>
      <c r="BYM34" s="137"/>
      <c r="BYN34" s="137"/>
      <c r="BYO34" s="137"/>
      <c r="BYP34" s="137"/>
      <c r="BYQ34" s="137"/>
      <c r="BYR34" s="137"/>
      <c r="BYS34" s="137"/>
      <c r="BYT34" s="137"/>
      <c r="BYU34" s="137"/>
      <c r="BYV34" s="137"/>
      <c r="BYW34" s="137"/>
      <c r="BYX34" s="137"/>
      <c r="BYY34" s="137"/>
      <c r="BYZ34" s="137"/>
      <c r="BZA34" s="137"/>
      <c r="BZB34" s="137"/>
      <c r="BZC34" s="137"/>
      <c r="BZD34" s="137"/>
      <c r="BZE34" s="137"/>
      <c r="BZF34" s="137"/>
      <c r="BZG34" s="137"/>
      <c r="BZH34" s="137"/>
      <c r="BZI34" s="137"/>
      <c r="BZJ34" s="137"/>
      <c r="BZK34" s="137"/>
      <c r="BZL34" s="137"/>
      <c r="BZM34" s="137"/>
      <c r="BZN34" s="137"/>
      <c r="BZO34" s="137"/>
      <c r="BZP34" s="137"/>
      <c r="BZQ34" s="137"/>
      <c r="BZR34" s="137"/>
      <c r="BZS34" s="137"/>
      <c r="BZT34" s="137"/>
      <c r="BZU34" s="137"/>
      <c r="BZV34" s="137"/>
      <c r="BZW34" s="137"/>
      <c r="BZX34" s="137"/>
      <c r="BZY34" s="137"/>
      <c r="BZZ34" s="137"/>
      <c r="CAA34" s="137"/>
      <c r="CAB34" s="137"/>
      <c r="CAC34" s="137"/>
      <c r="CAD34" s="137"/>
      <c r="CAE34" s="137"/>
      <c r="CAF34" s="137"/>
      <c r="CAG34" s="137"/>
      <c r="CAH34" s="137"/>
      <c r="CAI34" s="137"/>
      <c r="CAJ34" s="137"/>
      <c r="CAK34" s="137"/>
      <c r="CAL34" s="137"/>
      <c r="CAM34" s="137"/>
      <c r="CAN34" s="137"/>
      <c r="CAO34" s="137"/>
      <c r="CAP34" s="137"/>
      <c r="CAQ34" s="137"/>
      <c r="CAR34" s="137"/>
      <c r="CAS34" s="137"/>
      <c r="CAT34" s="137"/>
      <c r="CAU34" s="137"/>
      <c r="CAV34" s="137"/>
      <c r="CAW34" s="137"/>
      <c r="CAX34" s="137"/>
      <c r="CAY34" s="137"/>
      <c r="CAZ34" s="137"/>
      <c r="CBA34" s="137"/>
      <c r="CBB34" s="137"/>
      <c r="CBC34" s="137"/>
      <c r="CBD34" s="137"/>
      <c r="CBE34" s="137"/>
      <c r="CBF34" s="137"/>
      <c r="CBG34" s="137"/>
      <c r="CBH34" s="137"/>
      <c r="CBI34" s="137"/>
      <c r="CBJ34" s="137"/>
      <c r="CBK34" s="137"/>
      <c r="CBL34" s="137"/>
      <c r="CBM34" s="137"/>
      <c r="CBN34" s="137"/>
      <c r="CBO34" s="137"/>
      <c r="CBP34" s="137"/>
      <c r="CBQ34" s="137"/>
      <c r="CBR34" s="137"/>
      <c r="CBS34" s="137"/>
      <c r="CBT34" s="137"/>
      <c r="CBU34" s="137"/>
      <c r="CBV34" s="137"/>
      <c r="CBW34" s="137"/>
      <c r="CBX34" s="137"/>
      <c r="CBY34" s="137"/>
      <c r="CBZ34" s="137"/>
      <c r="CCA34" s="137"/>
      <c r="CCB34" s="137"/>
      <c r="CCC34" s="137"/>
      <c r="CCD34" s="137"/>
      <c r="CCE34" s="137"/>
      <c r="CCF34" s="137"/>
      <c r="CCG34" s="137"/>
      <c r="CCH34" s="137"/>
      <c r="CCI34" s="137"/>
      <c r="CCJ34" s="137"/>
      <c r="CCK34" s="137"/>
      <c r="CCL34" s="137"/>
      <c r="CCM34" s="137"/>
      <c r="CCN34" s="137"/>
      <c r="CCO34" s="137"/>
      <c r="CCP34" s="137"/>
      <c r="CCQ34" s="137"/>
      <c r="CCR34" s="137"/>
      <c r="CCS34" s="137"/>
      <c r="CCT34" s="137"/>
      <c r="CCU34" s="137"/>
      <c r="CCV34" s="137"/>
      <c r="CCW34" s="137"/>
      <c r="CCX34" s="137"/>
      <c r="CCY34" s="137"/>
      <c r="CCZ34" s="137"/>
      <c r="CDA34" s="137"/>
      <c r="CDB34" s="137"/>
      <c r="CDC34" s="137"/>
      <c r="CDD34" s="137"/>
      <c r="CDE34" s="137"/>
      <c r="CDF34" s="137"/>
      <c r="CDG34" s="137"/>
      <c r="CDH34" s="137"/>
      <c r="CDI34" s="137"/>
      <c r="CDJ34" s="137"/>
      <c r="CDK34" s="137"/>
      <c r="CDL34" s="137"/>
      <c r="CDM34" s="137"/>
      <c r="CDN34" s="137"/>
      <c r="CDO34" s="137"/>
      <c r="CDP34" s="137"/>
      <c r="CDQ34" s="137"/>
      <c r="CDR34" s="137"/>
      <c r="CDS34" s="137"/>
      <c r="CDT34" s="137"/>
      <c r="CDU34" s="137"/>
      <c r="CDV34" s="137"/>
      <c r="CDW34" s="137"/>
      <c r="CDX34" s="137"/>
      <c r="CDY34" s="137"/>
      <c r="CDZ34" s="137"/>
      <c r="CEA34" s="137"/>
      <c r="CEB34" s="137"/>
      <c r="CEC34" s="137"/>
      <c r="CED34" s="137"/>
      <c r="CEE34" s="137"/>
      <c r="CEF34" s="137"/>
      <c r="CEG34" s="137"/>
      <c r="CEH34" s="137"/>
      <c r="CEI34" s="137"/>
      <c r="CEJ34" s="137"/>
      <c r="CEK34" s="137"/>
      <c r="CEL34" s="137"/>
      <c r="CEM34" s="137"/>
      <c r="CEN34" s="137"/>
      <c r="CEO34" s="137"/>
      <c r="CEP34" s="137"/>
      <c r="CEQ34" s="137"/>
      <c r="CER34" s="137"/>
      <c r="CES34" s="137"/>
      <c r="CET34" s="137"/>
      <c r="CEU34" s="137"/>
      <c r="CEV34" s="137"/>
      <c r="CEW34" s="137"/>
      <c r="CEX34" s="137"/>
      <c r="CEY34" s="137"/>
      <c r="CEZ34" s="137"/>
      <c r="CFA34" s="137"/>
      <c r="CFB34" s="137"/>
      <c r="CFC34" s="137"/>
      <c r="CFD34" s="137"/>
      <c r="CFE34" s="137"/>
      <c r="CFF34" s="137"/>
      <c r="CFG34" s="137"/>
      <c r="CFH34" s="137"/>
      <c r="CFI34" s="137"/>
      <c r="CFJ34" s="137"/>
      <c r="CFK34" s="137"/>
      <c r="CFL34" s="137"/>
      <c r="CFM34" s="137"/>
      <c r="CFN34" s="137"/>
      <c r="CFO34" s="137"/>
      <c r="CFP34" s="137"/>
      <c r="CFQ34" s="137"/>
      <c r="CFR34" s="137"/>
      <c r="CFS34" s="137"/>
      <c r="CFT34" s="137"/>
      <c r="CFU34" s="137"/>
      <c r="CFV34" s="137"/>
      <c r="CFW34" s="137"/>
      <c r="CFX34" s="137"/>
      <c r="CFY34" s="137"/>
      <c r="CFZ34" s="137"/>
      <c r="CGA34" s="137"/>
      <c r="CGB34" s="137"/>
      <c r="CGC34" s="137"/>
      <c r="CGD34" s="137"/>
      <c r="CGE34" s="137"/>
      <c r="CGF34" s="137"/>
      <c r="CGG34" s="137"/>
      <c r="CGH34" s="137"/>
      <c r="CGI34" s="137"/>
      <c r="CGJ34" s="137"/>
      <c r="CGK34" s="137"/>
      <c r="CGL34" s="137"/>
      <c r="CGM34" s="137"/>
      <c r="CGN34" s="137"/>
      <c r="CGO34" s="137"/>
      <c r="CGP34" s="137"/>
      <c r="CGQ34" s="137"/>
      <c r="CGR34" s="137"/>
      <c r="CGS34" s="137"/>
      <c r="CGT34" s="137"/>
      <c r="CGU34" s="137"/>
      <c r="CGV34" s="137"/>
      <c r="CGW34" s="137"/>
      <c r="CGX34" s="137"/>
      <c r="CGY34" s="137"/>
      <c r="CGZ34" s="137"/>
      <c r="CHA34" s="137"/>
      <c r="CHB34" s="137"/>
      <c r="CHC34" s="137"/>
      <c r="CHD34" s="137"/>
      <c r="CHE34" s="137"/>
      <c r="CHF34" s="137"/>
      <c r="CHG34" s="137"/>
      <c r="CHH34" s="137"/>
      <c r="CHI34" s="137"/>
      <c r="CHJ34" s="137"/>
      <c r="CHK34" s="137"/>
      <c r="CHL34" s="137"/>
      <c r="CHM34" s="137"/>
      <c r="CHN34" s="137"/>
      <c r="CHO34" s="137"/>
      <c r="CHP34" s="137"/>
      <c r="CHQ34" s="137"/>
      <c r="CHR34" s="137"/>
      <c r="CHS34" s="137"/>
      <c r="CHT34" s="137"/>
      <c r="CHU34" s="137"/>
      <c r="CHV34" s="137"/>
      <c r="CHW34" s="137"/>
      <c r="CHX34" s="137"/>
      <c r="CHY34" s="137"/>
      <c r="CHZ34" s="137"/>
      <c r="CIA34" s="137"/>
      <c r="CIB34" s="137"/>
      <c r="CIC34" s="137"/>
      <c r="CID34" s="137"/>
      <c r="CIE34" s="137"/>
      <c r="CIF34" s="137"/>
      <c r="CIG34" s="137"/>
      <c r="CIH34" s="137"/>
      <c r="CII34" s="137"/>
      <c r="CIJ34" s="137"/>
      <c r="CIK34" s="137"/>
      <c r="CIL34" s="137"/>
      <c r="CIM34" s="137"/>
      <c r="CIN34" s="137"/>
      <c r="CIO34" s="137"/>
      <c r="CIP34" s="137"/>
      <c r="CIQ34" s="137"/>
      <c r="CIR34" s="137"/>
      <c r="CIS34" s="137"/>
      <c r="CIT34" s="137"/>
      <c r="CIU34" s="137"/>
      <c r="CIV34" s="137"/>
      <c r="CIW34" s="137"/>
      <c r="CIX34" s="137"/>
      <c r="CIY34" s="137"/>
      <c r="CIZ34" s="137"/>
      <c r="CJA34" s="137"/>
      <c r="CJB34" s="137"/>
      <c r="CJC34" s="137"/>
      <c r="CJD34" s="137"/>
      <c r="CJE34" s="137"/>
      <c r="CJF34" s="137"/>
      <c r="CJG34" s="137"/>
      <c r="CJH34" s="137"/>
      <c r="CJI34" s="137"/>
      <c r="CJJ34" s="137"/>
      <c r="CJK34" s="137"/>
      <c r="CJL34" s="137"/>
      <c r="CJM34" s="137"/>
      <c r="CJN34" s="137"/>
      <c r="CJO34" s="137"/>
      <c r="CJP34" s="137"/>
      <c r="CJQ34" s="137"/>
      <c r="CJR34" s="137"/>
      <c r="CJS34" s="137"/>
      <c r="CJT34" s="137"/>
      <c r="CJU34" s="137"/>
      <c r="CJV34" s="137"/>
      <c r="CJW34" s="137"/>
      <c r="CJX34" s="137"/>
      <c r="CJY34" s="137"/>
      <c r="CJZ34" s="137"/>
      <c r="CKA34" s="137"/>
      <c r="CKB34" s="137"/>
      <c r="CKC34" s="137"/>
      <c r="CKD34" s="137"/>
      <c r="CKE34" s="137"/>
      <c r="CKF34" s="137"/>
      <c r="CKG34" s="137"/>
      <c r="CKH34" s="137"/>
      <c r="CKI34" s="137"/>
      <c r="CKJ34" s="137"/>
      <c r="CKK34" s="137"/>
      <c r="CKL34" s="137"/>
      <c r="CKM34" s="137"/>
      <c r="CKN34" s="137"/>
      <c r="CKO34" s="137"/>
      <c r="CKP34" s="137"/>
      <c r="CKQ34" s="137"/>
      <c r="CKR34" s="137"/>
      <c r="CKS34" s="137"/>
      <c r="CKT34" s="137"/>
      <c r="CKU34" s="137"/>
      <c r="CKV34" s="137"/>
      <c r="CKW34" s="137"/>
      <c r="CKX34" s="137"/>
      <c r="CKY34" s="137"/>
      <c r="CKZ34" s="137"/>
      <c r="CLA34" s="137"/>
      <c r="CLB34" s="137"/>
      <c r="CLC34" s="137"/>
      <c r="CLD34" s="137"/>
      <c r="CLE34" s="137"/>
      <c r="CLF34" s="137"/>
      <c r="CLG34" s="137"/>
      <c r="CLH34" s="137"/>
      <c r="CLI34" s="137"/>
      <c r="CLJ34" s="137"/>
      <c r="CLK34" s="137"/>
      <c r="CLL34" s="137"/>
      <c r="CLM34" s="137"/>
      <c r="CLN34" s="137"/>
      <c r="CLO34" s="137"/>
      <c r="CLP34" s="137"/>
      <c r="CLQ34" s="137"/>
      <c r="CLR34" s="137"/>
      <c r="CLS34" s="137"/>
      <c r="CLT34" s="137"/>
      <c r="CLU34" s="137"/>
      <c r="CLV34" s="137"/>
      <c r="CLW34" s="137"/>
      <c r="CLX34" s="137"/>
      <c r="CLY34" s="137"/>
      <c r="CLZ34" s="137"/>
      <c r="CMA34" s="137"/>
      <c r="CMB34" s="137"/>
      <c r="CMC34" s="137"/>
      <c r="CMD34" s="137"/>
      <c r="CME34" s="137"/>
      <c r="CMF34" s="137"/>
      <c r="CMG34" s="137"/>
      <c r="CMH34" s="137"/>
      <c r="CMI34" s="137"/>
      <c r="CMJ34" s="137"/>
      <c r="CMK34" s="137"/>
      <c r="CML34" s="137"/>
      <c r="CMM34" s="137"/>
      <c r="CMN34" s="137"/>
      <c r="CMO34" s="137"/>
      <c r="CMP34" s="137"/>
      <c r="CMQ34" s="137"/>
      <c r="CMR34" s="137"/>
      <c r="CMS34" s="137"/>
      <c r="CMT34" s="137"/>
      <c r="CMU34" s="137"/>
      <c r="CMV34" s="137"/>
      <c r="CMW34" s="137"/>
      <c r="CMX34" s="137"/>
      <c r="CMY34" s="137"/>
      <c r="CMZ34" s="137"/>
      <c r="CNA34" s="137"/>
      <c r="CNB34" s="137"/>
      <c r="CNC34" s="137"/>
      <c r="CND34" s="137"/>
      <c r="CNE34" s="137"/>
      <c r="CNF34" s="137"/>
      <c r="CNG34" s="137"/>
      <c r="CNH34" s="137"/>
      <c r="CNI34" s="137"/>
      <c r="CNJ34" s="137"/>
      <c r="CNK34" s="137"/>
      <c r="CNL34" s="137"/>
      <c r="CNM34" s="137"/>
      <c r="CNN34" s="137"/>
      <c r="CNO34" s="137"/>
      <c r="CNP34" s="137"/>
      <c r="CNQ34" s="137"/>
      <c r="CNR34" s="137"/>
      <c r="CNS34" s="137"/>
      <c r="CNT34" s="137"/>
      <c r="CNU34" s="137"/>
      <c r="CNV34" s="137"/>
      <c r="CNW34" s="137"/>
      <c r="CNX34" s="137"/>
      <c r="CNY34" s="137"/>
      <c r="CNZ34" s="137"/>
      <c r="COA34" s="137"/>
      <c r="COB34" s="137"/>
      <c r="COC34" s="137"/>
      <c r="COD34" s="137"/>
      <c r="COE34" s="137"/>
      <c r="COF34" s="137"/>
      <c r="COG34" s="137"/>
      <c r="COH34" s="137"/>
      <c r="COI34" s="137"/>
      <c r="COJ34" s="137"/>
      <c r="COK34" s="137"/>
      <c r="COL34" s="137"/>
      <c r="COM34" s="137"/>
      <c r="CON34" s="137"/>
      <c r="COO34" s="137"/>
      <c r="COP34" s="137"/>
      <c r="COQ34" s="137"/>
      <c r="COR34" s="137"/>
      <c r="COS34" s="137"/>
      <c r="COT34" s="137"/>
      <c r="COU34" s="137"/>
      <c r="COV34" s="137"/>
      <c r="COW34" s="137"/>
      <c r="COX34" s="137"/>
      <c r="COY34" s="137"/>
      <c r="COZ34" s="137"/>
      <c r="CPA34" s="137"/>
      <c r="CPB34" s="137"/>
      <c r="CPC34" s="137"/>
      <c r="CPD34" s="137"/>
      <c r="CPE34" s="137"/>
      <c r="CPF34" s="137"/>
      <c r="CPG34" s="137"/>
      <c r="CPH34" s="137"/>
      <c r="CPI34" s="137"/>
      <c r="CPJ34" s="137"/>
      <c r="CPK34" s="137"/>
      <c r="CPL34" s="137"/>
      <c r="CPM34" s="137"/>
      <c r="CPN34" s="137"/>
      <c r="CPO34" s="137"/>
      <c r="CPP34" s="137"/>
      <c r="CPQ34" s="137"/>
      <c r="CPR34" s="137"/>
      <c r="CPS34" s="137"/>
      <c r="CPT34" s="137"/>
      <c r="CPU34" s="137"/>
      <c r="CPV34" s="137"/>
      <c r="CPW34" s="137"/>
      <c r="CPX34" s="137"/>
      <c r="CPY34" s="137"/>
      <c r="CPZ34" s="137"/>
      <c r="CQA34" s="137"/>
      <c r="CQB34" s="137"/>
      <c r="CQC34" s="137"/>
      <c r="CQD34" s="137"/>
      <c r="CQE34" s="137"/>
      <c r="CQF34" s="137"/>
      <c r="CQG34" s="137"/>
      <c r="CQH34" s="137"/>
      <c r="CQI34" s="137"/>
      <c r="CQJ34" s="137"/>
      <c r="CQK34" s="137"/>
      <c r="CQL34" s="137"/>
      <c r="CQM34" s="137"/>
      <c r="CQN34" s="137"/>
      <c r="CQO34" s="137"/>
      <c r="CQP34" s="137"/>
      <c r="CQQ34" s="137"/>
      <c r="CQR34" s="137"/>
      <c r="CQS34" s="137"/>
      <c r="CQT34" s="137"/>
      <c r="CQU34" s="137"/>
      <c r="CQV34" s="137"/>
      <c r="CQW34" s="137"/>
      <c r="CQX34" s="137"/>
      <c r="CQY34" s="137"/>
      <c r="CQZ34" s="137"/>
      <c r="CRA34" s="137"/>
      <c r="CRB34" s="137"/>
      <c r="CRC34" s="137"/>
      <c r="CRD34" s="137"/>
      <c r="CRE34" s="137"/>
      <c r="CRF34" s="137"/>
      <c r="CRG34" s="137"/>
      <c r="CRH34" s="137"/>
      <c r="CRI34" s="137"/>
      <c r="CRJ34" s="137"/>
      <c r="CRK34" s="137"/>
      <c r="CRL34" s="137"/>
      <c r="CRM34" s="137"/>
      <c r="CRN34" s="137"/>
      <c r="CRO34" s="137"/>
      <c r="CRP34" s="137"/>
      <c r="CRQ34" s="137"/>
      <c r="CRR34" s="137"/>
      <c r="CRS34" s="137"/>
      <c r="CRT34" s="137"/>
      <c r="CRU34" s="137"/>
      <c r="CRV34" s="137"/>
      <c r="CRW34" s="137"/>
      <c r="CRX34" s="137"/>
      <c r="CRY34" s="137"/>
      <c r="CRZ34" s="137"/>
      <c r="CSA34" s="137"/>
      <c r="CSB34" s="137"/>
      <c r="CSC34" s="137"/>
      <c r="CSD34" s="137"/>
      <c r="CSE34" s="137"/>
      <c r="CSF34" s="137"/>
      <c r="CSG34" s="137"/>
      <c r="CSH34" s="137"/>
      <c r="CSI34" s="137"/>
      <c r="CSJ34" s="137"/>
      <c r="CSK34" s="137"/>
      <c r="CSL34" s="137"/>
      <c r="CSM34" s="137"/>
      <c r="CSN34" s="137"/>
      <c r="CSO34" s="137"/>
      <c r="CSP34" s="137"/>
      <c r="CSQ34" s="137"/>
      <c r="CSR34" s="137"/>
      <c r="CSS34" s="137"/>
      <c r="CST34" s="137"/>
      <c r="CSU34" s="137"/>
      <c r="CSV34" s="137"/>
      <c r="CSW34" s="137"/>
      <c r="CSX34" s="137"/>
      <c r="CSY34" s="137"/>
      <c r="CSZ34" s="137"/>
      <c r="CTA34" s="137"/>
      <c r="CTB34" s="137"/>
      <c r="CTC34" s="137"/>
      <c r="CTD34" s="137"/>
      <c r="CTE34" s="137"/>
      <c r="CTF34" s="137"/>
      <c r="CTG34" s="137"/>
      <c r="CTH34" s="137"/>
      <c r="CTI34" s="137"/>
      <c r="CTJ34" s="137"/>
      <c r="CTK34" s="137"/>
      <c r="CTL34" s="137"/>
      <c r="CTM34" s="137"/>
      <c r="CTN34" s="137"/>
      <c r="CTO34" s="137"/>
      <c r="CTP34" s="137"/>
      <c r="CTQ34" s="137"/>
      <c r="CTR34" s="137"/>
      <c r="CTS34" s="137"/>
      <c r="CTT34" s="137"/>
      <c r="CTU34" s="137"/>
      <c r="CTV34" s="137"/>
      <c r="CTW34" s="137"/>
      <c r="CTX34" s="137"/>
      <c r="CTY34" s="137"/>
      <c r="CTZ34" s="137"/>
      <c r="CUA34" s="137"/>
      <c r="CUB34" s="137"/>
      <c r="CUC34" s="137"/>
      <c r="CUD34" s="137"/>
      <c r="CUE34" s="137"/>
      <c r="CUF34" s="137"/>
      <c r="CUG34" s="137"/>
      <c r="CUH34" s="137"/>
      <c r="CUI34" s="137"/>
      <c r="CUJ34" s="137"/>
      <c r="CUK34" s="137"/>
      <c r="CUL34" s="137"/>
      <c r="CUM34" s="137"/>
      <c r="CUN34" s="137"/>
      <c r="CUO34" s="137"/>
      <c r="CUP34" s="137"/>
      <c r="CUQ34" s="137"/>
      <c r="CUR34" s="137"/>
      <c r="CUS34" s="137"/>
      <c r="CUT34" s="137"/>
      <c r="CUU34" s="137"/>
      <c r="CUV34" s="137"/>
      <c r="CUW34" s="137"/>
      <c r="CUX34" s="137"/>
      <c r="CUY34" s="137"/>
      <c r="CUZ34" s="137"/>
      <c r="CVA34" s="137"/>
      <c r="CVB34" s="137"/>
      <c r="CVC34" s="137"/>
      <c r="CVD34" s="137"/>
      <c r="CVE34" s="137"/>
      <c r="CVF34" s="137"/>
      <c r="CVG34" s="137"/>
      <c r="CVH34" s="137"/>
      <c r="CVI34" s="137"/>
      <c r="CVJ34" s="137"/>
      <c r="CVK34" s="137"/>
      <c r="CVL34" s="137"/>
      <c r="CVM34" s="137"/>
      <c r="CVN34" s="137"/>
      <c r="CVO34" s="137"/>
      <c r="CVP34" s="137"/>
      <c r="CVQ34" s="137"/>
      <c r="CVR34" s="137"/>
      <c r="CVS34" s="137"/>
      <c r="CVT34" s="137"/>
      <c r="CVU34" s="137"/>
      <c r="CVV34" s="137"/>
      <c r="CVW34" s="137"/>
      <c r="CVX34" s="137"/>
      <c r="CVY34" s="137"/>
      <c r="CVZ34" s="137"/>
      <c r="CWA34" s="137"/>
      <c r="CWB34" s="137"/>
      <c r="CWC34" s="137"/>
      <c r="CWD34" s="137"/>
      <c r="CWE34" s="137"/>
      <c r="CWF34" s="137"/>
      <c r="CWG34" s="137"/>
      <c r="CWH34" s="137"/>
      <c r="CWI34" s="137"/>
      <c r="CWJ34" s="137"/>
      <c r="CWK34" s="137"/>
      <c r="CWL34" s="137"/>
      <c r="CWM34" s="137"/>
      <c r="CWN34" s="137"/>
      <c r="CWO34" s="137"/>
      <c r="CWP34" s="137"/>
      <c r="CWQ34" s="137"/>
      <c r="CWR34" s="137"/>
      <c r="CWS34" s="137"/>
      <c r="CWT34" s="137"/>
      <c r="CWU34" s="137"/>
      <c r="CWV34" s="137"/>
      <c r="CWW34" s="137"/>
      <c r="CWX34" s="137"/>
      <c r="CWY34" s="137"/>
      <c r="CWZ34" s="137"/>
      <c r="CXA34" s="137"/>
      <c r="CXB34" s="137"/>
      <c r="CXC34" s="137"/>
      <c r="CXD34" s="137"/>
      <c r="CXE34" s="137"/>
      <c r="CXF34" s="137"/>
      <c r="CXG34" s="137"/>
      <c r="CXH34" s="137"/>
      <c r="CXI34" s="137"/>
      <c r="CXJ34" s="137"/>
      <c r="CXK34" s="137"/>
      <c r="CXL34" s="137"/>
      <c r="CXM34" s="137"/>
      <c r="CXN34" s="137"/>
      <c r="CXO34" s="137"/>
      <c r="CXP34" s="137"/>
      <c r="CXQ34" s="137"/>
      <c r="CXR34" s="137"/>
      <c r="CXS34" s="137"/>
      <c r="CXT34" s="137"/>
      <c r="CXU34" s="137"/>
      <c r="CXV34" s="137"/>
      <c r="CXW34" s="137"/>
      <c r="CXX34" s="137"/>
      <c r="CXY34" s="137"/>
      <c r="CXZ34" s="137"/>
      <c r="CYA34" s="137"/>
      <c r="CYB34" s="137"/>
      <c r="CYC34" s="137"/>
      <c r="CYD34" s="137"/>
      <c r="CYE34" s="137"/>
      <c r="CYF34" s="137"/>
      <c r="CYG34" s="137"/>
      <c r="CYH34" s="137"/>
      <c r="CYI34" s="137"/>
      <c r="CYJ34" s="137"/>
      <c r="CYK34" s="137"/>
      <c r="CYL34" s="137"/>
      <c r="CYM34" s="137"/>
      <c r="CYN34" s="137"/>
      <c r="CYO34" s="137"/>
      <c r="CYP34" s="137"/>
      <c r="CYQ34" s="137"/>
      <c r="CYR34" s="137"/>
      <c r="CYS34" s="137"/>
      <c r="CYT34" s="137"/>
      <c r="CYU34" s="137"/>
      <c r="CYV34" s="137"/>
      <c r="CYW34" s="137"/>
      <c r="CYX34" s="137"/>
      <c r="CYY34" s="137"/>
      <c r="CYZ34" s="137"/>
      <c r="CZA34" s="137"/>
      <c r="CZB34" s="137"/>
      <c r="CZC34" s="137"/>
      <c r="CZD34" s="137"/>
      <c r="CZE34" s="137"/>
      <c r="CZF34" s="137"/>
      <c r="CZG34" s="137"/>
      <c r="CZH34" s="137"/>
      <c r="CZI34" s="137"/>
      <c r="CZJ34" s="137"/>
      <c r="CZK34" s="137"/>
      <c r="CZL34" s="137"/>
      <c r="CZM34" s="137"/>
      <c r="CZN34" s="137"/>
      <c r="CZO34" s="137"/>
      <c r="CZP34" s="137"/>
      <c r="CZQ34" s="137"/>
      <c r="CZR34" s="137"/>
      <c r="CZS34" s="137"/>
      <c r="CZT34" s="137"/>
      <c r="CZU34" s="137"/>
      <c r="CZV34" s="137"/>
      <c r="CZW34" s="137"/>
      <c r="CZX34" s="137"/>
      <c r="CZY34" s="137"/>
      <c r="CZZ34" s="137"/>
      <c r="DAA34" s="137"/>
      <c r="DAB34" s="137"/>
      <c r="DAC34" s="137"/>
      <c r="DAD34" s="137"/>
      <c r="DAE34" s="137"/>
      <c r="DAF34" s="137"/>
      <c r="DAG34" s="137"/>
      <c r="DAH34" s="137"/>
      <c r="DAI34" s="137"/>
      <c r="DAJ34" s="137"/>
      <c r="DAK34" s="137"/>
      <c r="DAL34" s="137"/>
      <c r="DAM34" s="137"/>
      <c r="DAN34" s="137"/>
      <c r="DAO34" s="137"/>
      <c r="DAP34" s="137"/>
      <c r="DAQ34" s="137"/>
      <c r="DAR34" s="137"/>
      <c r="DAS34" s="137"/>
      <c r="DAT34" s="137"/>
      <c r="DAU34" s="137"/>
      <c r="DAV34" s="137"/>
      <c r="DAW34" s="137"/>
      <c r="DAX34" s="137"/>
      <c r="DAY34" s="137"/>
      <c r="DAZ34" s="137"/>
      <c r="DBA34" s="137"/>
      <c r="DBB34" s="137"/>
      <c r="DBC34" s="137"/>
      <c r="DBD34" s="137"/>
      <c r="DBE34" s="137"/>
      <c r="DBF34" s="137"/>
      <c r="DBG34" s="137"/>
      <c r="DBH34" s="137"/>
      <c r="DBI34" s="137"/>
      <c r="DBJ34" s="137"/>
      <c r="DBK34" s="137"/>
      <c r="DBL34" s="137"/>
      <c r="DBM34" s="137"/>
      <c r="DBN34" s="137"/>
      <c r="DBO34" s="137"/>
      <c r="DBP34" s="137"/>
      <c r="DBQ34" s="137"/>
      <c r="DBR34" s="137"/>
      <c r="DBS34" s="137"/>
      <c r="DBT34" s="137"/>
      <c r="DBU34" s="137"/>
      <c r="DBV34" s="137"/>
      <c r="DBW34" s="137"/>
      <c r="DBX34" s="137"/>
      <c r="DBY34" s="137"/>
      <c r="DBZ34" s="137"/>
      <c r="DCA34" s="137"/>
      <c r="DCB34" s="137"/>
      <c r="DCC34" s="137"/>
      <c r="DCD34" s="137"/>
      <c r="DCE34" s="137"/>
      <c r="DCF34" s="137"/>
      <c r="DCG34" s="137"/>
      <c r="DCH34" s="137"/>
      <c r="DCI34" s="137"/>
      <c r="DCJ34" s="137"/>
      <c r="DCK34" s="137"/>
      <c r="DCL34" s="137"/>
      <c r="DCM34" s="137"/>
      <c r="DCN34" s="137"/>
      <c r="DCO34" s="137"/>
      <c r="DCP34" s="137"/>
      <c r="DCQ34" s="137"/>
      <c r="DCR34" s="137"/>
      <c r="DCS34" s="137"/>
      <c r="DCT34" s="137"/>
      <c r="DCU34" s="137"/>
      <c r="DCV34" s="137"/>
      <c r="DCW34" s="137"/>
      <c r="DCX34" s="137"/>
      <c r="DCY34" s="137"/>
      <c r="DCZ34" s="137"/>
      <c r="DDA34" s="137"/>
      <c r="DDB34" s="137"/>
      <c r="DDC34" s="137"/>
      <c r="DDD34" s="137"/>
      <c r="DDE34" s="137"/>
      <c r="DDF34" s="137"/>
      <c r="DDG34" s="137"/>
      <c r="DDH34" s="137"/>
      <c r="DDI34" s="137"/>
      <c r="DDJ34" s="137"/>
      <c r="DDK34" s="137"/>
      <c r="DDL34" s="137"/>
      <c r="DDM34" s="137"/>
      <c r="DDN34" s="137"/>
      <c r="DDO34" s="137"/>
      <c r="DDP34" s="137"/>
      <c r="DDQ34" s="137"/>
      <c r="DDR34" s="137"/>
      <c r="DDS34" s="137"/>
      <c r="DDT34" s="137"/>
      <c r="DDU34" s="137"/>
      <c r="DDV34" s="137"/>
      <c r="DDW34" s="137"/>
      <c r="DDX34" s="137"/>
      <c r="DDY34" s="137"/>
      <c r="DDZ34" s="137"/>
      <c r="DEA34" s="137"/>
      <c r="DEB34" s="137"/>
      <c r="DEC34" s="137"/>
      <c r="DED34" s="137"/>
      <c r="DEE34" s="137"/>
      <c r="DEF34" s="137"/>
      <c r="DEG34" s="137"/>
      <c r="DEH34" s="137"/>
      <c r="DEI34" s="137"/>
      <c r="DEJ34" s="137"/>
      <c r="DEK34" s="137"/>
      <c r="DEL34" s="137"/>
      <c r="DEM34" s="137"/>
      <c r="DEN34" s="137"/>
      <c r="DEO34" s="137"/>
      <c r="DEP34" s="137"/>
      <c r="DEQ34" s="137"/>
      <c r="DER34" s="137"/>
      <c r="DES34" s="137"/>
      <c r="DET34" s="137"/>
      <c r="DEU34" s="137"/>
      <c r="DEV34" s="137"/>
      <c r="DEW34" s="137"/>
      <c r="DEX34" s="137"/>
      <c r="DEY34" s="137"/>
      <c r="DEZ34" s="137"/>
      <c r="DFA34" s="137"/>
      <c r="DFB34" s="137"/>
      <c r="DFC34" s="137"/>
      <c r="DFD34" s="137"/>
      <c r="DFE34" s="137"/>
      <c r="DFF34" s="137"/>
      <c r="DFG34" s="137"/>
      <c r="DFH34" s="137"/>
      <c r="DFI34" s="137"/>
      <c r="DFJ34" s="137"/>
      <c r="DFK34" s="137"/>
      <c r="DFL34" s="137"/>
      <c r="DFM34" s="137"/>
      <c r="DFN34" s="137"/>
      <c r="DFO34" s="137"/>
      <c r="DFP34" s="137"/>
      <c r="DFQ34" s="137"/>
      <c r="DFR34" s="137"/>
      <c r="DFS34" s="137"/>
      <c r="DFT34" s="137"/>
      <c r="DFU34" s="137"/>
      <c r="DFV34" s="137"/>
      <c r="DFW34" s="137"/>
      <c r="DFX34" s="137"/>
      <c r="DFY34" s="137"/>
      <c r="DFZ34" s="137"/>
      <c r="DGA34" s="137"/>
      <c r="DGB34" s="137"/>
      <c r="DGC34" s="137"/>
      <c r="DGD34" s="137"/>
      <c r="DGE34" s="137"/>
      <c r="DGF34" s="137"/>
      <c r="DGG34" s="137"/>
      <c r="DGH34" s="137"/>
      <c r="DGI34" s="137"/>
      <c r="DGJ34" s="137"/>
      <c r="DGK34" s="137"/>
      <c r="DGL34" s="137"/>
      <c r="DGM34" s="137"/>
      <c r="DGN34" s="137"/>
      <c r="DGO34" s="137"/>
      <c r="DGP34" s="137"/>
      <c r="DGQ34" s="137"/>
      <c r="DGR34" s="137"/>
      <c r="DGS34" s="137"/>
      <c r="DGT34" s="137"/>
      <c r="DGU34" s="137"/>
      <c r="DGV34" s="137"/>
      <c r="DGW34" s="137"/>
      <c r="DGX34" s="137"/>
      <c r="DGY34" s="137"/>
      <c r="DGZ34" s="137"/>
      <c r="DHA34" s="137"/>
      <c r="DHB34" s="137"/>
      <c r="DHC34" s="137"/>
      <c r="DHD34" s="137"/>
      <c r="DHE34" s="137"/>
      <c r="DHF34" s="137"/>
      <c r="DHG34" s="137"/>
      <c r="DHH34" s="137"/>
      <c r="DHI34" s="137"/>
      <c r="DHJ34" s="137"/>
      <c r="DHK34" s="137"/>
      <c r="DHL34" s="137"/>
      <c r="DHM34" s="137"/>
      <c r="DHN34" s="137"/>
      <c r="DHO34" s="137"/>
      <c r="DHP34" s="137"/>
      <c r="DHQ34" s="137"/>
      <c r="DHR34" s="137"/>
      <c r="DHS34" s="137"/>
      <c r="DHT34" s="137"/>
      <c r="DHU34" s="137"/>
      <c r="DHV34" s="137"/>
      <c r="DHW34" s="137"/>
      <c r="DHX34" s="137"/>
      <c r="DHY34" s="137"/>
      <c r="DHZ34" s="137"/>
      <c r="DIA34" s="137"/>
      <c r="DIB34" s="137"/>
      <c r="DIC34" s="137"/>
      <c r="DID34" s="137"/>
      <c r="DIE34" s="137"/>
      <c r="DIF34" s="137"/>
      <c r="DIG34" s="137"/>
      <c r="DIH34" s="137"/>
      <c r="DII34" s="137"/>
      <c r="DIJ34" s="137"/>
      <c r="DIK34" s="137"/>
      <c r="DIL34" s="137"/>
      <c r="DIM34" s="137"/>
      <c r="DIN34" s="137"/>
      <c r="DIO34" s="137"/>
      <c r="DIP34" s="137"/>
      <c r="DIQ34" s="137"/>
      <c r="DIR34" s="137"/>
      <c r="DIS34" s="137"/>
      <c r="DIT34" s="137"/>
      <c r="DIU34" s="137"/>
      <c r="DIV34" s="137"/>
      <c r="DIW34" s="137"/>
      <c r="DIX34" s="137"/>
      <c r="DIY34" s="137"/>
      <c r="DIZ34" s="137"/>
      <c r="DJA34" s="137"/>
      <c r="DJB34" s="137"/>
      <c r="DJC34" s="137"/>
      <c r="DJD34" s="137"/>
      <c r="DJE34" s="137"/>
      <c r="DJF34" s="137"/>
      <c r="DJG34" s="137"/>
      <c r="DJH34" s="137"/>
      <c r="DJI34" s="137"/>
      <c r="DJJ34" s="137"/>
      <c r="DJK34" s="137"/>
      <c r="DJL34" s="137"/>
      <c r="DJM34" s="137"/>
      <c r="DJN34" s="137"/>
      <c r="DJO34" s="137"/>
      <c r="DJP34" s="137"/>
      <c r="DJQ34" s="137"/>
      <c r="DJR34" s="137"/>
      <c r="DJS34" s="137"/>
      <c r="DJT34" s="137"/>
      <c r="DJU34" s="137"/>
      <c r="DJV34" s="137"/>
      <c r="DJW34" s="137"/>
      <c r="DJX34" s="137"/>
      <c r="DJY34" s="137"/>
      <c r="DJZ34" s="137"/>
      <c r="DKA34" s="137"/>
      <c r="DKB34" s="137"/>
      <c r="DKC34" s="137"/>
      <c r="DKD34" s="137"/>
      <c r="DKE34" s="137"/>
      <c r="DKF34" s="137"/>
      <c r="DKG34" s="137"/>
      <c r="DKH34" s="137"/>
      <c r="DKI34" s="137"/>
      <c r="DKJ34" s="137"/>
      <c r="DKK34" s="137"/>
      <c r="DKL34" s="137"/>
      <c r="DKM34" s="137"/>
      <c r="DKN34" s="137"/>
      <c r="DKO34" s="137"/>
      <c r="DKP34" s="137"/>
      <c r="DKQ34" s="137"/>
      <c r="DKR34" s="137"/>
      <c r="DKS34" s="137"/>
      <c r="DKT34" s="137"/>
      <c r="DKU34" s="137"/>
      <c r="DKV34" s="137"/>
      <c r="DKW34" s="137"/>
      <c r="DKX34" s="137"/>
      <c r="DKY34" s="137"/>
      <c r="DKZ34" s="137"/>
      <c r="DLA34" s="137"/>
      <c r="DLB34" s="137"/>
      <c r="DLC34" s="137"/>
      <c r="DLD34" s="137"/>
      <c r="DLE34" s="137"/>
      <c r="DLF34" s="137"/>
      <c r="DLG34" s="137"/>
      <c r="DLH34" s="137"/>
      <c r="DLI34" s="137"/>
      <c r="DLJ34" s="137"/>
      <c r="DLK34" s="137"/>
      <c r="DLL34" s="137"/>
      <c r="DLM34" s="137"/>
      <c r="DLN34" s="137"/>
      <c r="DLO34" s="137"/>
      <c r="DLP34" s="137"/>
      <c r="DLQ34" s="137"/>
      <c r="DLR34" s="137"/>
      <c r="DLS34" s="137"/>
      <c r="DLT34" s="137"/>
      <c r="DLU34" s="137"/>
      <c r="DLV34" s="137"/>
      <c r="DLW34" s="137"/>
      <c r="DLX34" s="137"/>
      <c r="DLY34" s="137"/>
      <c r="DLZ34" s="137"/>
      <c r="DMA34" s="137"/>
      <c r="DMB34" s="137"/>
      <c r="DMC34" s="137"/>
      <c r="DMD34" s="137"/>
      <c r="DME34" s="137"/>
      <c r="DMF34" s="137"/>
      <c r="DMG34" s="137"/>
      <c r="DMH34" s="137"/>
      <c r="DMI34" s="137"/>
      <c r="DMJ34" s="137"/>
      <c r="DMK34" s="137"/>
      <c r="DML34" s="137"/>
      <c r="DMM34" s="137"/>
      <c r="DMN34" s="137"/>
      <c r="DMO34" s="137"/>
      <c r="DMP34" s="137"/>
      <c r="DMQ34" s="137"/>
      <c r="DMR34" s="137"/>
      <c r="DMS34" s="137"/>
      <c r="DMT34" s="137"/>
      <c r="DMU34" s="137"/>
      <c r="DMV34" s="137"/>
      <c r="DMW34" s="137"/>
      <c r="DMX34" s="137"/>
      <c r="DMY34" s="137"/>
      <c r="DMZ34" s="137"/>
      <c r="DNA34" s="137"/>
      <c r="DNB34" s="137"/>
      <c r="DNC34" s="137"/>
      <c r="DND34" s="137"/>
      <c r="DNE34" s="137"/>
      <c r="DNF34" s="137"/>
      <c r="DNG34" s="137"/>
      <c r="DNH34" s="137"/>
      <c r="DNI34" s="137"/>
      <c r="DNJ34" s="137"/>
      <c r="DNK34" s="137"/>
      <c r="DNL34" s="137"/>
      <c r="DNM34" s="137"/>
      <c r="DNN34" s="137"/>
      <c r="DNO34" s="137"/>
      <c r="DNP34" s="137"/>
      <c r="DNQ34" s="137"/>
      <c r="DNR34" s="137"/>
      <c r="DNS34" s="137"/>
      <c r="DNT34" s="137"/>
      <c r="DNU34" s="137"/>
      <c r="DNV34" s="137"/>
      <c r="DNW34" s="137"/>
      <c r="DNX34" s="137"/>
      <c r="DNY34" s="137"/>
      <c r="DNZ34" s="137"/>
      <c r="DOA34" s="137"/>
      <c r="DOB34" s="137"/>
      <c r="DOC34" s="137"/>
      <c r="DOD34" s="137"/>
      <c r="DOE34" s="137"/>
      <c r="DOF34" s="137"/>
      <c r="DOG34" s="137"/>
      <c r="DOH34" s="137"/>
      <c r="DOI34" s="137"/>
      <c r="DOJ34" s="137"/>
      <c r="DOK34" s="137"/>
      <c r="DOL34" s="137"/>
      <c r="DOM34" s="137"/>
      <c r="DON34" s="137"/>
      <c r="DOO34" s="137"/>
      <c r="DOP34" s="137"/>
      <c r="DOQ34" s="137"/>
      <c r="DOR34" s="137"/>
      <c r="DOS34" s="137"/>
      <c r="DOT34" s="137"/>
      <c r="DOU34" s="137"/>
      <c r="DOV34" s="137"/>
      <c r="DOW34" s="137"/>
      <c r="DOX34" s="137"/>
      <c r="DOY34" s="137"/>
      <c r="DOZ34" s="137"/>
      <c r="DPA34" s="137"/>
      <c r="DPB34" s="137"/>
      <c r="DPC34" s="137"/>
      <c r="DPD34" s="137"/>
      <c r="DPE34" s="137"/>
      <c r="DPF34" s="137"/>
      <c r="DPG34" s="137"/>
      <c r="DPH34" s="137"/>
      <c r="DPI34" s="137"/>
      <c r="DPJ34" s="137"/>
      <c r="DPK34" s="137"/>
      <c r="DPL34" s="137"/>
      <c r="DPM34" s="137"/>
      <c r="DPN34" s="137"/>
      <c r="DPO34" s="137"/>
      <c r="DPP34" s="137"/>
      <c r="DPQ34" s="137"/>
      <c r="DPR34" s="137"/>
      <c r="DPS34" s="137"/>
      <c r="DPT34" s="137"/>
      <c r="DPU34" s="137"/>
      <c r="DPV34" s="137"/>
      <c r="DPW34" s="137"/>
      <c r="DPX34" s="137"/>
      <c r="DPY34" s="137"/>
      <c r="DPZ34" s="137"/>
      <c r="DQA34" s="137"/>
      <c r="DQB34" s="137"/>
      <c r="DQC34" s="137"/>
      <c r="DQD34" s="137"/>
      <c r="DQE34" s="137"/>
      <c r="DQF34" s="137"/>
      <c r="DQG34" s="137"/>
      <c r="DQH34" s="137"/>
      <c r="DQI34" s="137"/>
      <c r="DQJ34" s="137"/>
      <c r="DQK34" s="137"/>
      <c r="DQL34" s="137"/>
      <c r="DQM34" s="137"/>
      <c r="DQN34" s="137"/>
      <c r="DQO34" s="137"/>
      <c r="DQP34" s="137"/>
      <c r="DQQ34" s="137"/>
      <c r="DQR34" s="137"/>
      <c r="DQS34" s="137"/>
      <c r="DQT34" s="137"/>
      <c r="DQU34" s="137"/>
      <c r="DQV34" s="137"/>
      <c r="DQW34" s="137"/>
      <c r="DQX34" s="137"/>
      <c r="DQY34" s="137"/>
      <c r="DQZ34" s="137"/>
      <c r="DRA34" s="137"/>
      <c r="DRB34" s="137"/>
      <c r="DRC34" s="137"/>
      <c r="DRD34" s="137"/>
      <c r="DRE34" s="137"/>
      <c r="DRF34" s="137"/>
      <c r="DRG34" s="137"/>
      <c r="DRH34" s="137"/>
      <c r="DRI34" s="137"/>
      <c r="DRJ34" s="137"/>
      <c r="DRK34" s="137"/>
      <c r="DRL34" s="137"/>
      <c r="DRM34" s="137"/>
      <c r="DRN34" s="137"/>
      <c r="DRO34" s="137"/>
      <c r="DRP34" s="137"/>
      <c r="DRQ34" s="137"/>
      <c r="DRR34" s="137"/>
      <c r="DRS34" s="137"/>
      <c r="DRT34" s="137"/>
      <c r="DRU34" s="137"/>
      <c r="DRV34" s="137"/>
      <c r="DRW34" s="137"/>
      <c r="DRX34" s="137"/>
      <c r="DRY34" s="137"/>
      <c r="DRZ34" s="137"/>
      <c r="DSA34" s="137"/>
      <c r="DSB34" s="137"/>
      <c r="DSC34" s="137"/>
      <c r="DSD34" s="137"/>
      <c r="DSE34" s="137"/>
      <c r="DSF34" s="137"/>
      <c r="DSG34" s="137"/>
      <c r="DSH34" s="137"/>
      <c r="DSI34" s="137"/>
      <c r="DSJ34" s="137"/>
      <c r="DSK34" s="137"/>
      <c r="DSL34" s="137"/>
      <c r="DSM34" s="137"/>
      <c r="DSN34" s="137"/>
      <c r="DSO34" s="137"/>
      <c r="DSP34" s="137"/>
      <c r="DSQ34" s="137"/>
      <c r="DSR34" s="137"/>
      <c r="DSS34" s="137"/>
      <c r="DST34" s="137"/>
      <c r="DSU34" s="137"/>
      <c r="DSV34" s="137"/>
      <c r="DSW34" s="137"/>
      <c r="DSX34" s="137"/>
      <c r="DSY34" s="137"/>
      <c r="DSZ34" s="137"/>
      <c r="DTA34" s="137"/>
      <c r="DTB34" s="137"/>
      <c r="DTC34" s="137"/>
      <c r="DTD34" s="137"/>
      <c r="DTE34" s="137"/>
      <c r="DTF34" s="137"/>
      <c r="DTG34" s="137"/>
      <c r="DTH34" s="137"/>
      <c r="DTI34" s="137"/>
      <c r="DTJ34" s="137"/>
      <c r="DTK34" s="137"/>
      <c r="DTL34" s="137"/>
      <c r="DTM34" s="137"/>
      <c r="DTN34" s="137"/>
      <c r="DTO34" s="137"/>
      <c r="DTP34" s="137"/>
      <c r="DTQ34" s="137"/>
      <c r="DTR34" s="137"/>
      <c r="DTS34" s="137"/>
      <c r="DTT34" s="137"/>
      <c r="DTU34" s="137"/>
      <c r="DTV34" s="137"/>
      <c r="DTW34" s="137"/>
      <c r="DTX34" s="137"/>
      <c r="DTY34" s="137"/>
      <c r="DTZ34" s="137"/>
      <c r="DUA34" s="137"/>
      <c r="DUB34" s="137"/>
      <c r="DUC34" s="137"/>
      <c r="DUD34" s="137"/>
      <c r="DUE34" s="137"/>
      <c r="DUF34" s="137"/>
      <c r="DUG34" s="137"/>
      <c r="DUH34" s="137"/>
      <c r="DUI34" s="137"/>
      <c r="DUJ34" s="137"/>
      <c r="DUK34" s="137"/>
      <c r="DUL34" s="137"/>
      <c r="DUM34" s="137"/>
      <c r="DUN34" s="137"/>
      <c r="DUO34" s="137"/>
      <c r="DUP34" s="137"/>
      <c r="DUQ34" s="137"/>
      <c r="DUR34" s="137"/>
      <c r="DUS34" s="137"/>
      <c r="DUT34" s="137"/>
      <c r="DUU34" s="137"/>
      <c r="DUV34" s="137"/>
      <c r="DUW34" s="137"/>
      <c r="DUX34" s="137"/>
      <c r="DUY34" s="137"/>
      <c r="DUZ34" s="137"/>
      <c r="DVA34" s="137"/>
      <c r="DVB34" s="137"/>
      <c r="DVC34" s="137"/>
      <c r="DVD34" s="137"/>
      <c r="DVE34" s="137"/>
      <c r="DVF34" s="137"/>
      <c r="DVG34" s="137"/>
      <c r="DVH34" s="137"/>
      <c r="DVI34" s="137"/>
      <c r="DVJ34" s="137"/>
      <c r="DVK34" s="137"/>
      <c r="DVL34" s="137"/>
      <c r="DVM34" s="137"/>
      <c r="DVN34" s="137"/>
      <c r="DVO34" s="137"/>
      <c r="DVP34" s="137"/>
      <c r="DVQ34" s="137"/>
      <c r="DVR34" s="137"/>
      <c r="DVS34" s="137"/>
      <c r="DVT34" s="137"/>
      <c r="DVU34" s="137"/>
      <c r="DVV34" s="137"/>
      <c r="DVW34" s="137"/>
      <c r="DVX34" s="137"/>
      <c r="DVY34" s="137"/>
      <c r="DVZ34" s="137"/>
      <c r="DWA34" s="137"/>
      <c r="DWB34" s="137"/>
      <c r="DWC34" s="137"/>
      <c r="DWD34" s="137"/>
      <c r="DWE34" s="137"/>
      <c r="DWF34" s="137"/>
      <c r="DWG34" s="137"/>
      <c r="DWH34" s="137"/>
      <c r="DWI34" s="137"/>
      <c r="DWJ34" s="137"/>
      <c r="DWK34" s="137"/>
      <c r="DWL34" s="137"/>
      <c r="DWM34" s="137"/>
      <c r="DWN34" s="137"/>
      <c r="DWO34" s="137"/>
      <c r="DWP34" s="137"/>
      <c r="DWQ34" s="137"/>
      <c r="DWR34" s="137"/>
      <c r="DWS34" s="137"/>
      <c r="DWT34" s="137"/>
      <c r="DWU34" s="137"/>
      <c r="DWV34" s="137"/>
      <c r="DWW34" s="137"/>
      <c r="DWX34" s="137"/>
      <c r="DWY34" s="137"/>
      <c r="DWZ34" s="137"/>
      <c r="DXA34" s="137"/>
      <c r="DXB34" s="137"/>
      <c r="DXC34" s="137"/>
      <c r="DXD34" s="137"/>
      <c r="DXE34" s="137"/>
      <c r="DXF34" s="137"/>
      <c r="DXG34" s="137"/>
      <c r="DXH34" s="137"/>
      <c r="DXI34" s="137"/>
      <c r="DXJ34" s="137"/>
      <c r="DXK34" s="137"/>
      <c r="DXL34" s="137"/>
      <c r="DXM34" s="137"/>
      <c r="DXN34" s="137"/>
      <c r="DXO34" s="137"/>
      <c r="DXP34" s="137"/>
      <c r="DXQ34" s="137"/>
      <c r="DXR34" s="137"/>
      <c r="DXS34" s="137"/>
      <c r="DXT34" s="137"/>
      <c r="DXU34" s="137"/>
      <c r="DXV34" s="137"/>
      <c r="DXW34" s="137"/>
      <c r="DXX34" s="137"/>
      <c r="DXY34" s="137"/>
      <c r="DXZ34" s="137"/>
      <c r="DYA34" s="137"/>
      <c r="DYB34" s="137"/>
      <c r="DYC34" s="137"/>
      <c r="DYD34" s="137"/>
      <c r="DYE34" s="137"/>
      <c r="DYF34" s="137"/>
      <c r="DYG34" s="137"/>
      <c r="DYH34" s="137"/>
      <c r="DYI34" s="137"/>
      <c r="DYJ34" s="137"/>
      <c r="DYK34" s="137"/>
      <c r="DYL34" s="137"/>
      <c r="DYM34" s="137"/>
      <c r="DYN34" s="137"/>
      <c r="DYO34" s="137"/>
      <c r="DYP34" s="137"/>
      <c r="DYQ34" s="137"/>
      <c r="DYR34" s="137"/>
      <c r="DYS34" s="137"/>
      <c r="DYT34" s="137"/>
      <c r="DYU34" s="137"/>
      <c r="DYV34" s="137"/>
      <c r="DYW34" s="137"/>
      <c r="DYX34" s="137"/>
      <c r="DYY34" s="137"/>
      <c r="DYZ34" s="137"/>
      <c r="DZA34" s="137"/>
      <c r="DZB34" s="137"/>
      <c r="DZC34" s="137"/>
      <c r="DZD34" s="137"/>
      <c r="DZE34" s="137"/>
      <c r="DZF34" s="137"/>
      <c r="DZG34" s="137"/>
      <c r="DZH34" s="137"/>
      <c r="DZI34" s="137"/>
      <c r="DZJ34" s="137"/>
      <c r="DZK34" s="137"/>
      <c r="DZL34" s="137"/>
      <c r="DZM34" s="137"/>
      <c r="DZN34" s="137"/>
      <c r="DZO34" s="137"/>
      <c r="DZP34" s="137"/>
      <c r="DZQ34" s="137"/>
      <c r="DZR34" s="137"/>
      <c r="DZS34" s="137"/>
      <c r="DZT34" s="137"/>
      <c r="DZU34" s="137"/>
      <c r="DZV34" s="137"/>
      <c r="DZW34" s="137"/>
      <c r="DZX34" s="137"/>
      <c r="DZY34" s="137"/>
      <c r="DZZ34" s="137"/>
      <c r="EAA34" s="137"/>
      <c r="EAB34" s="137"/>
      <c r="EAC34" s="137"/>
      <c r="EAD34" s="137"/>
      <c r="EAE34" s="137"/>
      <c r="EAF34" s="137"/>
      <c r="EAG34" s="137"/>
      <c r="EAH34" s="137"/>
      <c r="EAI34" s="137"/>
      <c r="EAJ34" s="137"/>
      <c r="EAK34" s="137"/>
      <c r="EAL34" s="137"/>
      <c r="EAM34" s="137"/>
      <c r="EAN34" s="137"/>
      <c r="EAO34" s="137"/>
      <c r="EAP34" s="137"/>
      <c r="EAQ34" s="137"/>
      <c r="EAR34" s="137"/>
      <c r="EAS34" s="137"/>
      <c r="EAT34" s="137"/>
      <c r="EAU34" s="137"/>
      <c r="EAV34" s="137"/>
      <c r="EAW34" s="137"/>
      <c r="EAX34" s="137"/>
      <c r="EAY34" s="137"/>
      <c r="EAZ34" s="137"/>
      <c r="EBA34" s="137"/>
      <c r="EBB34" s="137"/>
      <c r="EBC34" s="137"/>
      <c r="EBD34" s="137"/>
      <c r="EBE34" s="137"/>
      <c r="EBF34" s="137"/>
      <c r="EBG34" s="137"/>
      <c r="EBH34" s="137"/>
      <c r="EBI34" s="137"/>
      <c r="EBJ34" s="137"/>
      <c r="EBK34" s="137"/>
      <c r="EBL34" s="137"/>
      <c r="EBM34" s="137"/>
      <c r="EBN34" s="137"/>
      <c r="EBO34" s="137"/>
      <c r="EBP34" s="137"/>
      <c r="EBQ34" s="137"/>
      <c r="EBR34" s="137"/>
      <c r="EBS34" s="137"/>
      <c r="EBT34" s="137"/>
      <c r="EBU34" s="137"/>
      <c r="EBV34" s="137"/>
      <c r="EBW34" s="137"/>
      <c r="EBX34" s="137"/>
      <c r="EBY34" s="137"/>
      <c r="EBZ34" s="137"/>
      <c r="ECA34" s="137"/>
      <c r="ECB34" s="137"/>
      <c r="ECC34" s="137"/>
      <c r="ECD34" s="137"/>
      <c r="ECE34" s="137"/>
      <c r="ECF34" s="137"/>
      <c r="ECG34" s="137"/>
      <c r="ECH34" s="137"/>
      <c r="ECI34" s="137"/>
      <c r="ECJ34" s="137"/>
      <c r="ECK34" s="137"/>
      <c r="ECL34" s="137"/>
      <c r="ECM34" s="137"/>
      <c r="ECN34" s="137"/>
      <c r="ECO34" s="137"/>
      <c r="ECP34" s="137"/>
      <c r="ECQ34" s="137"/>
      <c r="ECR34" s="137"/>
      <c r="ECS34" s="137"/>
      <c r="ECT34" s="137"/>
      <c r="ECU34" s="137"/>
      <c r="ECV34" s="137"/>
      <c r="ECW34" s="137"/>
      <c r="ECX34" s="137"/>
      <c r="ECY34" s="137"/>
      <c r="ECZ34" s="137"/>
      <c r="EDA34" s="137"/>
      <c r="EDB34" s="137"/>
      <c r="EDC34" s="137"/>
      <c r="EDD34" s="137"/>
      <c r="EDE34" s="137"/>
      <c r="EDF34" s="137"/>
      <c r="EDG34" s="137"/>
      <c r="EDH34" s="137"/>
      <c r="EDI34" s="137"/>
      <c r="EDJ34" s="137"/>
      <c r="EDK34" s="137"/>
      <c r="EDL34" s="137"/>
      <c r="EDM34" s="137"/>
      <c r="EDN34" s="137"/>
      <c r="EDO34" s="137"/>
      <c r="EDP34" s="137"/>
      <c r="EDQ34" s="137"/>
      <c r="EDR34" s="137"/>
      <c r="EDS34" s="137"/>
      <c r="EDT34" s="137"/>
      <c r="EDU34" s="137"/>
      <c r="EDV34" s="137"/>
      <c r="EDW34" s="137"/>
      <c r="EDX34" s="137"/>
      <c r="EDY34" s="137"/>
      <c r="EDZ34" s="137"/>
      <c r="EEA34" s="137"/>
      <c r="EEB34" s="137"/>
      <c r="EEC34" s="137"/>
      <c r="EED34" s="137"/>
      <c r="EEE34" s="137"/>
      <c r="EEF34" s="137"/>
      <c r="EEG34" s="137"/>
      <c r="EEH34" s="137"/>
      <c r="EEI34" s="137"/>
      <c r="EEJ34" s="137"/>
      <c r="EEK34" s="137"/>
      <c r="EEL34" s="137"/>
      <c r="EEM34" s="137"/>
      <c r="EEN34" s="137"/>
      <c r="EEO34" s="137"/>
      <c r="EEP34" s="137"/>
      <c r="EEQ34" s="137"/>
      <c r="EER34" s="137"/>
      <c r="EES34" s="137"/>
      <c r="EET34" s="137"/>
      <c r="EEU34" s="137"/>
      <c r="EEV34" s="137"/>
      <c r="EEW34" s="137"/>
      <c r="EEX34" s="137"/>
      <c r="EEY34" s="137"/>
      <c r="EEZ34" s="137"/>
      <c r="EFA34" s="137"/>
      <c r="EFB34" s="137"/>
      <c r="EFC34" s="137"/>
      <c r="EFD34" s="137"/>
      <c r="EFE34" s="137"/>
      <c r="EFF34" s="137"/>
      <c r="EFG34" s="137"/>
      <c r="EFH34" s="137"/>
      <c r="EFI34" s="137"/>
      <c r="EFJ34" s="137"/>
      <c r="EFK34" s="137"/>
      <c r="EFL34" s="137"/>
      <c r="EFM34" s="137"/>
      <c r="EFN34" s="137"/>
      <c r="EFO34" s="137"/>
      <c r="EFP34" s="137"/>
      <c r="EFQ34" s="137"/>
      <c r="EFR34" s="137"/>
      <c r="EFS34" s="137"/>
      <c r="EFT34" s="137"/>
      <c r="EFU34" s="137"/>
      <c r="EFV34" s="137"/>
      <c r="EFW34" s="137"/>
      <c r="EFX34" s="137"/>
      <c r="EFY34" s="137"/>
      <c r="EFZ34" s="137"/>
      <c r="EGA34" s="137"/>
      <c r="EGB34" s="137"/>
      <c r="EGC34" s="137"/>
      <c r="EGD34" s="137"/>
      <c r="EGE34" s="137"/>
      <c r="EGF34" s="137"/>
      <c r="EGG34" s="137"/>
      <c r="EGH34" s="137"/>
      <c r="EGI34" s="137"/>
      <c r="EGJ34" s="137"/>
      <c r="EGK34" s="137"/>
      <c r="EGL34" s="137"/>
      <c r="EGM34" s="137"/>
      <c r="EGN34" s="137"/>
      <c r="EGO34" s="137"/>
      <c r="EGP34" s="137"/>
      <c r="EGQ34" s="137"/>
      <c r="EGR34" s="137"/>
      <c r="EGS34" s="137"/>
      <c r="EGT34" s="137"/>
      <c r="EGU34" s="137"/>
      <c r="EGV34" s="137"/>
      <c r="EGW34" s="137"/>
      <c r="EGX34" s="137"/>
      <c r="EGY34" s="137"/>
      <c r="EGZ34" s="137"/>
      <c r="EHA34" s="137"/>
      <c r="EHB34" s="137"/>
      <c r="EHC34" s="137"/>
      <c r="EHD34" s="137"/>
      <c r="EHE34" s="137"/>
      <c r="EHF34" s="137"/>
      <c r="EHG34" s="137"/>
      <c r="EHH34" s="137"/>
      <c r="EHI34" s="137"/>
      <c r="EHJ34" s="137"/>
      <c r="EHK34" s="137"/>
      <c r="EHL34" s="137"/>
      <c r="EHM34" s="137"/>
      <c r="EHN34" s="137"/>
      <c r="EHO34" s="137"/>
      <c r="EHP34" s="137"/>
      <c r="EHQ34" s="137"/>
      <c r="EHR34" s="137"/>
      <c r="EHS34" s="137"/>
      <c r="EHT34" s="137"/>
      <c r="EHU34" s="137"/>
      <c r="EHV34" s="137"/>
      <c r="EHW34" s="137"/>
      <c r="EHX34" s="137"/>
      <c r="EHY34" s="137"/>
      <c r="EHZ34" s="137"/>
      <c r="EIA34" s="137"/>
      <c r="EIB34" s="137"/>
      <c r="EIC34" s="137"/>
      <c r="EID34" s="137"/>
      <c r="EIE34" s="137"/>
      <c r="EIF34" s="137"/>
      <c r="EIG34" s="137"/>
      <c r="EIH34" s="137"/>
      <c r="EII34" s="137"/>
      <c r="EIJ34" s="137"/>
      <c r="EIK34" s="137"/>
      <c r="EIL34" s="137"/>
      <c r="EIM34" s="137"/>
      <c r="EIN34" s="137"/>
      <c r="EIO34" s="137"/>
      <c r="EIP34" s="137"/>
      <c r="EIQ34" s="137"/>
      <c r="EIR34" s="137"/>
      <c r="EIS34" s="137"/>
      <c r="EIT34" s="137"/>
      <c r="EIU34" s="137"/>
      <c r="EIV34" s="137"/>
      <c r="EIW34" s="137"/>
      <c r="EIX34" s="137"/>
      <c r="EIY34" s="137"/>
      <c r="EIZ34" s="137"/>
      <c r="EJA34" s="137"/>
      <c r="EJB34" s="137"/>
      <c r="EJC34" s="137"/>
      <c r="EJD34" s="137"/>
      <c r="EJE34" s="137"/>
      <c r="EJF34" s="137"/>
      <c r="EJG34" s="137"/>
      <c r="EJH34" s="137"/>
      <c r="EJI34" s="137"/>
      <c r="EJJ34" s="137"/>
      <c r="EJK34" s="137"/>
      <c r="EJL34" s="137"/>
      <c r="EJM34" s="137"/>
      <c r="EJN34" s="137"/>
      <c r="EJO34" s="137"/>
      <c r="EJP34" s="137"/>
      <c r="EJQ34" s="137"/>
      <c r="EJR34" s="137"/>
      <c r="EJS34" s="137"/>
      <c r="EJT34" s="137"/>
      <c r="EJU34" s="137"/>
      <c r="EJV34" s="137"/>
      <c r="EJW34" s="137"/>
      <c r="EJX34" s="137"/>
      <c r="EJY34" s="137"/>
      <c r="EJZ34" s="137"/>
      <c r="EKA34" s="137"/>
      <c r="EKB34" s="137"/>
      <c r="EKC34" s="137"/>
      <c r="EKD34" s="137"/>
      <c r="EKE34" s="137"/>
      <c r="EKF34" s="137"/>
      <c r="EKG34" s="137"/>
      <c r="EKH34" s="137"/>
      <c r="EKI34" s="137"/>
      <c r="EKJ34" s="137"/>
      <c r="EKK34" s="137"/>
      <c r="EKL34" s="137"/>
      <c r="EKM34" s="137"/>
      <c r="EKN34" s="137"/>
      <c r="EKO34" s="137"/>
      <c r="EKP34" s="137"/>
      <c r="EKQ34" s="137"/>
      <c r="EKR34" s="137"/>
      <c r="EKS34" s="137"/>
      <c r="EKT34" s="137"/>
      <c r="EKU34" s="137"/>
      <c r="EKV34" s="137"/>
      <c r="EKW34" s="137"/>
      <c r="EKX34" s="137"/>
      <c r="EKY34" s="137"/>
      <c r="EKZ34" s="137"/>
      <c r="ELA34" s="137"/>
      <c r="ELB34" s="137"/>
      <c r="ELC34" s="137"/>
      <c r="ELD34" s="137"/>
      <c r="ELE34" s="137"/>
      <c r="ELF34" s="137"/>
      <c r="ELG34" s="137"/>
      <c r="ELH34" s="137"/>
      <c r="ELI34" s="137"/>
      <c r="ELJ34" s="137"/>
      <c r="ELK34" s="137"/>
      <c r="ELL34" s="137"/>
      <c r="ELM34" s="137"/>
      <c r="ELN34" s="137"/>
      <c r="ELO34" s="137"/>
      <c r="ELP34" s="137"/>
      <c r="ELQ34" s="137"/>
      <c r="ELR34" s="137"/>
      <c r="ELS34" s="137"/>
      <c r="ELT34" s="137"/>
      <c r="ELU34" s="137"/>
      <c r="ELV34" s="137"/>
      <c r="ELW34" s="137"/>
      <c r="ELX34" s="137"/>
      <c r="ELY34" s="137"/>
      <c r="ELZ34" s="137"/>
      <c r="EMA34" s="137"/>
      <c r="EMB34" s="137"/>
      <c r="EMC34" s="137"/>
      <c r="EMD34" s="137"/>
      <c r="EME34" s="137"/>
      <c r="EMF34" s="137"/>
      <c r="EMG34" s="137"/>
      <c r="EMH34" s="137"/>
      <c r="EMI34" s="137"/>
      <c r="EMJ34" s="137"/>
      <c r="EMK34" s="137"/>
      <c r="EML34" s="137"/>
      <c r="EMM34" s="137"/>
      <c r="EMN34" s="137"/>
      <c r="EMO34" s="137"/>
      <c r="EMP34" s="137"/>
      <c r="EMQ34" s="137"/>
      <c r="EMR34" s="137"/>
      <c r="EMS34" s="137"/>
      <c r="EMT34" s="137"/>
      <c r="EMU34" s="137"/>
      <c r="EMV34" s="137"/>
      <c r="EMW34" s="137"/>
      <c r="EMX34" s="137"/>
      <c r="EMY34" s="137"/>
      <c r="EMZ34" s="137"/>
      <c r="ENA34" s="137"/>
      <c r="ENB34" s="137"/>
      <c r="ENC34" s="137"/>
      <c r="END34" s="137"/>
      <c r="ENE34" s="137"/>
      <c r="ENF34" s="137"/>
      <c r="ENG34" s="137"/>
      <c r="ENH34" s="137"/>
      <c r="ENI34" s="137"/>
      <c r="ENJ34" s="137"/>
      <c r="ENK34" s="137"/>
      <c r="ENL34" s="137"/>
      <c r="ENM34" s="137"/>
      <c r="ENN34" s="137"/>
      <c r="ENO34" s="137"/>
      <c r="ENP34" s="137"/>
      <c r="ENQ34" s="137"/>
      <c r="ENR34" s="137"/>
      <c r="ENS34" s="137"/>
      <c r="ENT34" s="137"/>
      <c r="ENU34" s="137"/>
      <c r="ENV34" s="137"/>
      <c r="ENW34" s="137"/>
      <c r="ENX34" s="137"/>
      <c r="ENY34" s="137"/>
      <c r="ENZ34" s="137"/>
      <c r="EOA34" s="137"/>
      <c r="EOB34" s="137"/>
      <c r="EOC34" s="137"/>
      <c r="EOD34" s="137"/>
      <c r="EOE34" s="137"/>
      <c r="EOF34" s="137"/>
      <c r="EOG34" s="137"/>
      <c r="EOH34" s="137"/>
      <c r="EOI34" s="137"/>
      <c r="EOJ34" s="137"/>
      <c r="EOK34" s="137"/>
      <c r="EOL34" s="137"/>
      <c r="EOM34" s="137"/>
      <c r="EON34" s="137"/>
      <c r="EOO34" s="137"/>
      <c r="EOP34" s="137"/>
      <c r="EOQ34" s="137"/>
      <c r="EOR34" s="137"/>
      <c r="EOS34" s="137"/>
      <c r="EOT34" s="137"/>
      <c r="EOU34" s="137"/>
      <c r="EOV34" s="137"/>
      <c r="EOW34" s="137"/>
      <c r="EOX34" s="137"/>
      <c r="EOY34" s="137"/>
      <c r="EOZ34" s="137"/>
      <c r="EPA34" s="137"/>
      <c r="EPB34" s="137"/>
      <c r="EPC34" s="137"/>
      <c r="EPD34" s="137"/>
      <c r="EPE34" s="137"/>
      <c r="EPF34" s="137"/>
      <c r="EPG34" s="137"/>
      <c r="EPH34" s="137"/>
      <c r="EPI34" s="137"/>
      <c r="EPJ34" s="137"/>
      <c r="EPK34" s="137"/>
      <c r="EPL34" s="137"/>
      <c r="EPM34" s="137"/>
      <c r="EPN34" s="137"/>
      <c r="EPO34" s="137"/>
      <c r="EPP34" s="137"/>
      <c r="EPQ34" s="137"/>
      <c r="EPR34" s="137"/>
      <c r="EPS34" s="137"/>
      <c r="EPT34" s="137"/>
      <c r="EPU34" s="137"/>
      <c r="EPV34" s="137"/>
      <c r="EPW34" s="137"/>
      <c r="EPX34" s="137"/>
      <c r="EPY34" s="137"/>
      <c r="EPZ34" s="137"/>
      <c r="EQA34" s="137"/>
      <c r="EQB34" s="137"/>
      <c r="EQC34" s="137"/>
      <c r="EQD34" s="137"/>
      <c r="EQE34" s="137"/>
      <c r="EQF34" s="137"/>
      <c r="EQG34" s="137"/>
      <c r="EQH34" s="137"/>
      <c r="EQI34" s="137"/>
      <c r="EQJ34" s="137"/>
      <c r="EQK34" s="137"/>
      <c r="EQL34" s="137"/>
      <c r="EQM34" s="137"/>
      <c r="EQN34" s="137"/>
      <c r="EQO34" s="137"/>
      <c r="EQP34" s="137"/>
      <c r="EQQ34" s="137"/>
      <c r="EQR34" s="137"/>
      <c r="EQS34" s="137"/>
      <c r="EQT34" s="137"/>
      <c r="EQU34" s="137"/>
      <c r="EQV34" s="137"/>
      <c r="EQW34" s="137"/>
      <c r="EQX34" s="137"/>
      <c r="EQY34" s="137"/>
      <c r="EQZ34" s="137"/>
      <c r="ERA34" s="137"/>
      <c r="ERB34" s="137"/>
      <c r="ERC34" s="137"/>
      <c r="ERD34" s="137"/>
      <c r="ERE34" s="137"/>
      <c r="ERF34" s="137"/>
      <c r="ERG34" s="137"/>
      <c r="ERH34" s="137"/>
      <c r="ERI34" s="137"/>
      <c r="ERJ34" s="137"/>
      <c r="ERK34" s="137"/>
      <c r="ERL34" s="137"/>
      <c r="ERM34" s="137"/>
      <c r="ERN34" s="137"/>
      <c r="ERO34" s="137"/>
      <c r="ERP34" s="137"/>
      <c r="ERQ34" s="137"/>
      <c r="ERR34" s="137"/>
      <c r="ERS34" s="137"/>
      <c r="ERT34" s="137"/>
      <c r="ERU34" s="137"/>
      <c r="ERV34" s="137"/>
      <c r="ERW34" s="137"/>
      <c r="ERX34" s="137"/>
      <c r="ERY34" s="137"/>
      <c r="ERZ34" s="137"/>
      <c r="ESA34" s="137"/>
      <c r="ESB34" s="137"/>
      <c r="ESC34" s="137"/>
      <c r="ESD34" s="137"/>
      <c r="ESE34" s="137"/>
      <c r="ESF34" s="137"/>
      <c r="ESG34" s="137"/>
      <c r="ESH34" s="137"/>
      <c r="ESI34" s="137"/>
      <c r="ESJ34" s="137"/>
      <c r="ESK34" s="137"/>
      <c r="ESL34" s="137"/>
      <c r="ESM34" s="137"/>
      <c r="ESN34" s="137"/>
      <c r="ESO34" s="137"/>
      <c r="ESP34" s="137"/>
      <c r="ESQ34" s="137"/>
      <c r="ESR34" s="137"/>
      <c r="ESS34" s="137"/>
      <c r="EST34" s="137"/>
      <c r="ESU34" s="137"/>
      <c r="ESV34" s="137"/>
      <c r="ESW34" s="137"/>
      <c r="ESX34" s="137"/>
      <c r="ESY34" s="137"/>
      <c r="ESZ34" s="137"/>
      <c r="ETA34" s="137"/>
      <c r="ETB34" s="137"/>
      <c r="ETC34" s="137"/>
      <c r="ETD34" s="137"/>
      <c r="ETE34" s="137"/>
      <c r="ETF34" s="137"/>
      <c r="ETG34" s="137"/>
      <c r="ETH34" s="137"/>
      <c r="ETI34" s="137"/>
      <c r="ETJ34" s="137"/>
      <c r="ETK34" s="137"/>
      <c r="ETL34" s="137"/>
      <c r="ETM34" s="137"/>
      <c r="ETN34" s="137"/>
      <c r="ETO34" s="137"/>
      <c r="ETP34" s="137"/>
      <c r="ETQ34" s="137"/>
      <c r="ETR34" s="137"/>
      <c r="ETS34" s="137"/>
      <c r="ETT34" s="137"/>
      <c r="ETU34" s="137"/>
      <c r="ETV34" s="137"/>
      <c r="ETW34" s="137"/>
      <c r="ETX34" s="137"/>
      <c r="ETY34" s="137"/>
      <c r="ETZ34" s="137"/>
      <c r="EUA34" s="137"/>
      <c r="EUB34" s="137"/>
      <c r="EUC34" s="137"/>
      <c r="EUD34" s="137"/>
      <c r="EUE34" s="137"/>
      <c r="EUF34" s="137"/>
      <c r="EUG34" s="137"/>
      <c r="EUH34" s="137"/>
      <c r="EUI34" s="137"/>
      <c r="EUJ34" s="137"/>
      <c r="EUK34" s="137"/>
      <c r="EUL34" s="137"/>
      <c r="EUM34" s="137"/>
      <c r="EUN34" s="137"/>
      <c r="EUO34" s="137"/>
      <c r="EUP34" s="137"/>
      <c r="EUQ34" s="137"/>
      <c r="EUR34" s="137"/>
      <c r="EUS34" s="137"/>
      <c r="EUT34" s="137"/>
      <c r="EUU34" s="137"/>
      <c r="EUV34" s="137"/>
      <c r="EUW34" s="137"/>
      <c r="EUX34" s="137"/>
      <c r="EUY34" s="137"/>
      <c r="EUZ34" s="137"/>
      <c r="EVA34" s="137"/>
      <c r="EVB34" s="137"/>
      <c r="EVC34" s="137"/>
      <c r="EVD34" s="137"/>
      <c r="EVE34" s="137"/>
      <c r="EVF34" s="137"/>
      <c r="EVG34" s="137"/>
      <c r="EVH34" s="137"/>
      <c r="EVI34" s="137"/>
      <c r="EVJ34" s="137"/>
      <c r="EVK34" s="137"/>
      <c r="EVL34" s="137"/>
      <c r="EVM34" s="137"/>
      <c r="EVN34" s="137"/>
      <c r="EVO34" s="137"/>
      <c r="EVP34" s="137"/>
      <c r="EVQ34" s="137"/>
      <c r="EVR34" s="137"/>
      <c r="EVS34" s="137"/>
      <c r="EVT34" s="137"/>
      <c r="EVU34" s="137"/>
      <c r="EVV34" s="137"/>
      <c r="EVW34" s="137"/>
      <c r="EVX34" s="137"/>
      <c r="EVY34" s="137"/>
      <c r="EVZ34" s="137"/>
      <c r="EWA34" s="137"/>
      <c r="EWB34" s="137"/>
      <c r="EWC34" s="137"/>
      <c r="EWD34" s="137"/>
      <c r="EWE34" s="137"/>
      <c r="EWF34" s="137"/>
      <c r="EWG34" s="137"/>
      <c r="EWH34" s="137"/>
      <c r="EWI34" s="137"/>
      <c r="EWJ34" s="137"/>
      <c r="EWK34" s="137"/>
      <c r="EWL34" s="137"/>
      <c r="EWM34" s="137"/>
      <c r="EWN34" s="137"/>
      <c r="EWO34" s="137"/>
      <c r="EWP34" s="137"/>
      <c r="EWQ34" s="137"/>
      <c r="EWR34" s="137"/>
      <c r="EWS34" s="137"/>
      <c r="EWT34" s="137"/>
      <c r="EWU34" s="137"/>
      <c r="EWV34" s="137"/>
      <c r="EWW34" s="137"/>
      <c r="EWX34" s="137"/>
      <c r="EWY34" s="137"/>
      <c r="EWZ34" s="137"/>
      <c r="EXA34" s="137"/>
      <c r="EXB34" s="137"/>
      <c r="EXC34" s="137"/>
      <c r="EXD34" s="137"/>
      <c r="EXE34" s="137"/>
      <c r="EXF34" s="137"/>
      <c r="EXG34" s="137"/>
      <c r="EXH34" s="137"/>
      <c r="EXI34" s="137"/>
      <c r="EXJ34" s="137"/>
      <c r="EXK34" s="137"/>
      <c r="EXL34" s="137"/>
      <c r="EXM34" s="137"/>
      <c r="EXN34" s="137"/>
      <c r="EXO34" s="137"/>
      <c r="EXP34" s="137"/>
      <c r="EXQ34" s="137"/>
      <c r="EXR34" s="137"/>
      <c r="EXS34" s="137"/>
      <c r="EXT34" s="137"/>
      <c r="EXU34" s="137"/>
      <c r="EXV34" s="137"/>
      <c r="EXW34" s="137"/>
      <c r="EXX34" s="137"/>
      <c r="EXY34" s="137"/>
      <c r="EXZ34" s="137"/>
      <c r="EYA34" s="137"/>
      <c r="EYB34" s="137"/>
      <c r="EYC34" s="137"/>
      <c r="EYD34" s="137"/>
      <c r="EYE34" s="137"/>
      <c r="EYF34" s="137"/>
      <c r="EYG34" s="137"/>
      <c r="EYH34" s="137"/>
      <c r="EYI34" s="137"/>
      <c r="EYJ34" s="137"/>
      <c r="EYK34" s="137"/>
      <c r="EYL34" s="137"/>
      <c r="EYM34" s="137"/>
      <c r="EYN34" s="137"/>
      <c r="EYO34" s="137"/>
      <c r="EYP34" s="137"/>
      <c r="EYQ34" s="137"/>
      <c r="EYR34" s="137"/>
      <c r="EYS34" s="137"/>
      <c r="EYT34" s="137"/>
      <c r="EYU34" s="137"/>
      <c r="EYV34" s="137"/>
      <c r="EYW34" s="137"/>
      <c r="EYX34" s="137"/>
      <c r="EYY34" s="137"/>
      <c r="EYZ34" s="137"/>
      <c r="EZA34" s="137"/>
      <c r="EZB34" s="137"/>
      <c r="EZC34" s="137"/>
      <c r="EZD34" s="137"/>
      <c r="EZE34" s="137"/>
      <c r="EZF34" s="137"/>
      <c r="EZG34" s="137"/>
      <c r="EZH34" s="137"/>
      <c r="EZI34" s="137"/>
      <c r="EZJ34" s="137"/>
      <c r="EZK34" s="137"/>
      <c r="EZL34" s="137"/>
      <c r="EZM34" s="137"/>
      <c r="EZN34" s="137"/>
      <c r="EZO34" s="137"/>
      <c r="EZP34" s="137"/>
      <c r="EZQ34" s="137"/>
      <c r="EZR34" s="137"/>
      <c r="EZS34" s="137"/>
      <c r="EZT34" s="137"/>
      <c r="EZU34" s="137"/>
      <c r="EZV34" s="137"/>
      <c r="EZW34" s="137"/>
      <c r="EZX34" s="137"/>
      <c r="EZY34" s="137"/>
      <c r="EZZ34" s="137"/>
      <c r="FAA34" s="137"/>
      <c r="FAB34" s="137"/>
      <c r="FAC34" s="137"/>
      <c r="FAD34" s="137"/>
      <c r="FAE34" s="137"/>
      <c r="FAF34" s="137"/>
      <c r="FAG34" s="137"/>
      <c r="FAH34" s="137"/>
      <c r="FAI34" s="137"/>
      <c r="FAJ34" s="137"/>
      <c r="FAK34" s="137"/>
      <c r="FAL34" s="137"/>
      <c r="FAM34" s="137"/>
      <c r="FAN34" s="137"/>
      <c r="FAO34" s="137"/>
      <c r="FAP34" s="137"/>
      <c r="FAQ34" s="137"/>
      <c r="FAR34" s="137"/>
      <c r="FAS34" s="137"/>
      <c r="FAT34" s="137"/>
      <c r="FAU34" s="137"/>
      <c r="FAV34" s="137"/>
      <c r="FAW34" s="137"/>
      <c r="FAX34" s="137"/>
      <c r="FAY34" s="137"/>
      <c r="FAZ34" s="137"/>
      <c r="FBA34" s="137"/>
      <c r="FBB34" s="137"/>
      <c r="FBC34" s="137"/>
      <c r="FBD34" s="137"/>
      <c r="FBE34" s="137"/>
      <c r="FBF34" s="137"/>
      <c r="FBG34" s="137"/>
      <c r="FBH34" s="137"/>
      <c r="FBI34" s="137"/>
      <c r="FBJ34" s="137"/>
      <c r="FBK34" s="137"/>
      <c r="FBL34" s="137"/>
      <c r="FBM34" s="137"/>
      <c r="FBN34" s="137"/>
      <c r="FBO34" s="137"/>
      <c r="FBP34" s="137"/>
      <c r="FBQ34" s="137"/>
      <c r="FBR34" s="137"/>
      <c r="FBS34" s="137"/>
      <c r="FBT34" s="137"/>
      <c r="FBU34" s="137"/>
      <c r="FBV34" s="137"/>
      <c r="FBW34" s="137"/>
      <c r="FBX34" s="137"/>
      <c r="FBY34" s="137"/>
      <c r="FBZ34" s="137"/>
      <c r="FCA34" s="137"/>
      <c r="FCB34" s="137"/>
      <c r="FCC34" s="137"/>
      <c r="FCD34" s="137"/>
      <c r="FCE34" s="137"/>
      <c r="FCF34" s="137"/>
      <c r="FCG34" s="137"/>
      <c r="FCH34" s="137"/>
      <c r="FCI34" s="137"/>
      <c r="FCJ34" s="137"/>
      <c r="FCK34" s="137"/>
      <c r="FCL34" s="137"/>
      <c r="FCM34" s="137"/>
      <c r="FCN34" s="137"/>
      <c r="FCO34" s="137"/>
      <c r="FCP34" s="137"/>
      <c r="FCQ34" s="137"/>
      <c r="FCR34" s="137"/>
      <c r="FCS34" s="137"/>
      <c r="FCT34" s="137"/>
      <c r="FCU34" s="137"/>
      <c r="FCV34" s="137"/>
      <c r="FCW34" s="137"/>
      <c r="FCX34" s="137"/>
      <c r="FCY34" s="137"/>
      <c r="FCZ34" s="137"/>
      <c r="FDA34" s="137"/>
      <c r="FDB34" s="137"/>
      <c r="FDC34" s="137"/>
      <c r="FDD34" s="137"/>
      <c r="FDE34" s="137"/>
      <c r="FDF34" s="137"/>
      <c r="FDG34" s="137"/>
      <c r="FDH34" s="137"/>
      <c r="FDI34" s="137"/>
      <c r="FDJ34" s="137"/>
      <c r="FDK34" s="137"/>
      <c r="FDL34" s="137"/>
      <c r="FDM34" s="137"/>
      <c r="FDN34" s="137"/>
      <c r="FDO34" s="137"/>
      <c r="FDP34" s="137"/>
      <c r="FDQ34" s="137"/>
      <c r="FDR34" s="137"/>
      <c r="FDS34" s="137"/>
      <c r="FDT34" s="137"/>
      <c r="FDU34" s="137"/>
      <c r="FDV34" s="137"/>
      <c r="FDW34" s="137"/>
      <c r="FDX34" s="137"/>
      <c r="FDY34" s="137"/>
      <c r="FDZ34" s="137"/>
      <c r="FEA34" s="137"/>
      <c r="FEB34" s="137"/>
      <c r="FEC34" s="137"/>
      <c r="FED34" s="137"/>
      <c r="FEE34" s="137"/>
      <c r="FEF34" s="137"/>
      <c r="FEG34" s="137"/>
      <c r="FEH34" s="137"/>
      <c r="FEI34" s="137"/>
      <c r="FEJ34" s="137"/>
      <c r="FEK34" s="137"/>
      <c r="FEL34" s="137"/>
      <c r="FEM34" s="137"/>
      <c r="FEN34" s="137"/>
      <c r="FEO34" s="137"/>
      <c r="FEP34" s="137"/>
      <c r="FEQ34" s="137"/>
      <c r="FER34" s="137"/>
      <c r="FES34" s="137"/>
      <c r="FET34" s="137"/>
      <c r="FEU34" s="137"/>
      <c r="FEV34" s="137"/>
      <c r="FEW34" s="137"/>
      <c r="FEX34" s="137"/>
      <c r="FEY34" s="137"/>
      <c r="FEZ34" s="137"/>
      <c r="FFA34" s="137"/>
      <c r="FFB34" s="137"/>
      <c r="FFC34" s="137"/>
      <c r="FFD34" s="137"/>
      <c r="FFE34" s="137"/>
      <c r="FFF34" s="137"/>
      <c r="FFG34" s="137"/>
      <c r="FFH34" s="137"/>
      <c r="FFI34" s="137"/>
      <c r="FFJ34" s="137"/>
      <c r="FFK34" s="137"/>
      <c r="FFL34" s="137"/>
      <c r="FFM34" s="137"/>
      <c r="FFN34" s="137"/>
      <c r="FFO34" s="137"/>
      <c r="FFP34" s="137"/>
      <c r="FFQ34" s="137"/>
      <c r="FFR34" s="137"/>
      <c r="FFS34" s="137"/>
      <c r="FFT34" s="137"/>
      <c r="FFU34" s="137"/>
      <c r="FFV34" s="137"/>
      <c r="FFW34" s="137"/>
      <c r="FFX34" s="137"/>
      <c r="FFY34" s="137"/>
      <c r="FFZ34" s="137"/>
      <c r="FGA34" s="137"/>
      <c r="FGB34" s="137"/>
      <c r="FGC34" s="137"/>
      <c r="FGD34" s="137"/>
      <c r="FGE34" s="137"/>
      <c r="FGF34" s="137"/>
      <c r="FGG34" s="137"/>
      <c r="FGH34" s="137"/>
      <c r="FGI34" s="137"/>
      <c r="FGJ34" s="137"/>
      <c r="FGK34" s="137"/>
      <c r="FGL34" s="137"/>
      <c r="FGM34" s="137"/>
      <c r="FGN34" s="137"/>
      <c r="FGO34" s="137"/>
      <c r="FGP34" s="137"/>
      <c r="FGQ34" s="137"/>
      <c r="FGR34" s="137"/>
      <c r="FGS34" s="137"/>
      <c r="FGT34" s="137"/>
      <c r="FGU34" s="137"/>
      <c r="FGV34" s="137"/>
      <c r="FGW34" s="137"/>
      <c r="FGX34" s="137"/>
      <c r="FGY34" s="137"/>
      <c r="FGZ34" s="137"/>
      <c r="FHA34" s="137"/>
      <c r="FHB34" s="137"/>
      <c r="FHC34" s="137"/>
      <c r="FHD34" s="137"/>
      <c r="FHE34" s="137"/>
      <c r="FHF34" s="137"/>
      <c r="FHG34" s="137"/>
      <c r="FHH34" s="137"/>
      <c r="FHI34" s="137"/>
      <c r="FHJ34" s="137"/>
      <c r="FHK34" s="137"/>
      <c r="FHL34" s="137"/>
      <c r="FHM34" s="137"/>
      <c r="FHN34" s="137"/>
      <c r="FHO34" s="137"/>
      <c r="FHP34" s="137"/>
      <c r="FHQ34" s="137"/>
      <c r="FHR34" s="137"/>
      <c r="FHS34" s="137"/>
      <c r="FHT34" s="137"/>
      <c r="FHU34" s="137"/>
      <c r="FHV34" s="137"/>
      <c r="FHW34" s="137"/>
      <c r="FHX34" s="137"/>
      <c r="FHY34" s="137"/>
      <c r="FHZ34" s="137"/>
      <c r="FIA34" s="137"/>
      <c r="FIB34" s="137"/>
      <c r="FIC34" s="137"/>
      <c r="FID34" s="137"/>
      <c r="FIE34" s="137"/>
      <c r="FIF34" s="137"/>
      <c r="FIG34" s="137"/>
      <c r="FIH34" s="137"/>
      <c r="FII34" s="137"/>
      <c r="FIJ34" s="137"/>
      <c r="FIK34" s="137"/>
      <c r="FIL34" s="137"/>
      <c r="FIM34" s="137"/>
      <c r="FIN34" s="137"/>
      <c r="FIO34" s="137"/>
      <c r="FIP34" s="137"/>
      <c r="FIQ34" s="137"/>
      <c r="FIR34" s="137"/>
      <c r="FIS34" s="137"/>
      <c r="FIT34" s="137"/>
      <c r="FIU34" s="137"/>
      <c r="FIV34" s="137"/>
      <c r="FIW34" s="137"/>
      <c r="FIX34" s="137"/>
      <c r="FIY34" s="137"/>
      <c r="FIZ34" s="137"/>
      <c r="FJA34" s="137"/>
      <c r="FJB34" s="137"/>
      <c r="FJC34" s="137"/>
      <c r="FJD34" s="137"/>
      <c r="FJE34" s="137"/>
      <c r="FJF34" s="137"/>
      <c r="FJG34" s="137"/>
      <c r="FJH34" s="137"/>
      <c r="FJI34" s="137"/>
      <c r="FJJ34" s="137"/>
      <c r="FJK34" s="137"/>
      <c r="FJL34" s="137"/>
      <c r="FJM34" s="137"/>
      <c r="FJN34" s="137"/>
      <c r="FJO34" s="137"/>
      <c r="FJP34" s="137"/>
      <c r="FJQ34" s="137"/>
      <c r="FJR34" s="137"/>
      <c r="FJS34" s="137"/>
      <c r="FJT34" s="137"/>
      <c r="FJU34" s="137"/>
      <c r="FJV34" s="137"/>
      <c r="FJW34" s="137"/>
      <c r="FJX34" s="137"/>
      <c r="FJY34" s="137"/>
      <c r="FJZ34" s="137"/>
      <c r="FKA34" s="137"/>
      <c r="FKB34" s="137"/>
      <c r="FKC34" s="137"/>
      <c r="FKD34" s="137"/>
      <c r="FKE34" s="137"/>
      <c r="FKF34" s="137"/>
      <c r="FKG34" s="137"/>
      <c r="FKH34" s="137"/>
      <c r="FKI34" s="137"/>
      <c r="FKJ34" s="137"/>
      <c r="FKK34" s="137"/>
      <c r="FKL34" s="137"/>
      <c r="FKM34" s="137"/>
      <c r="FKN34" s="137"/>
      <c r="FKO34" s="137"/>
      <c r="FKP34" s="137"/>
      <c r="FKQ34" s="137"/>
      <c r="FKR34" s="137"/>
      <c r="FKS34" s="137"/>
      <c r="FKT34" s="137"/>
      <c r="FKU34" s="137"/>
      <c r="FKV34" s="137"/>
      <c r="FKW34" s="137"/>
      <c r="FKX34" s="137"/>
      <c r="FKY34" s="137"/>
      <c r="FKZ34" s="137"/>
      <c r="FLA34" s="137"/>
      <c r="FLB34" s="137"/>
      <c r="FLC34" s="137"/>
      <c r="FLD34" s="137"/>
      <c r="FLE34" s="137"/>
      <c r="FLF34" s="137"/>
      <c r="FLG34" s="137"/>
      <c r="FLH34" s="137"/>
      <c r="FLI34" s="137"/>
      <c r="FLJ34" s="137"/>
      <c r="FLK34" s="137"/>
      <c r="FLL34" s="137"/>
      <c r="FLM34" s="137"/>
      <c r="FLN34" s="137"/>
      <c r="FLO34" s="137"/>
      <c r="FLP34" s="137"/>
      <c r="FLQ34" s="137"/>
      <c r="FLR34" s="137"/>
      <c r="FLS34" s="137"/>
      <c r="FLT34" s="137"/>
      <c r="FLU34" s="137"/>
      <c r="FLV34" s="137"/>
      <c r="FLW34" s="137"/>
      <c r="FLX34" s="137"/>
      <c r="FLY34" s="137"/>
      <c r="FLZ34" s="137"/>
      <c r="FMA34" s="137"/>
      <c r="FMB34" s="137"/>
      <c r="FMC34" s="137"/>
      <c r="FMD34" s="137"/>
      <c r="FME34" s="137"/>
      <c r="FMF34" s="137"/>
      <c r="FMG34" s="137"/>
      <c r="FMH34" s="137"/>
      <c r="FMI34" s="137"/>
      <c r="FMJ34" s="137"/>
      <c r="FMK34" s="137"/>
      <c r="FML34" s="137"/>
      <c r="FMM34" s="137"/>
      <c r="FMN34" s="137"/>
      <c r="FMO34" s="137"/>
      <c r="FMP34" s="137"/>
      <c r="FMQ34" s="137"/>
      <c r="FMR34" s="137"/>
      <c r="FMS34" s="137"/>
      <c r="FMT34" s="137"/>
      <c r="FMU34" s="137"/>
      <c r="FMV34" s="137"/>
      <c r="FMW34" s="137"/>
      <c r="FMX34" s="137"/>
      <c r="FMY34" s="137"/>
      <c r="FMZ34" s="137"/>
      <c r="FNA34" s="137"/>
      <c r="FNB34" s="137"/>
      <c r="FNC34" s="137"/>
      <c r="FND34" s="137"/>
      <c r="FNE34" s="137"/>
      <c r="FNF34" s="137"/>
      <c r="FNG34" s="137"/>
      <c r="FNH34" s="137"/>
      <c r="FNI34" s="137"/>
      <c r="FNJ34" s="137"/>
      <c r="FNK34" s="137"/>
      <c r="FNL34" s="137"/>
      <c r="FNM34" s="137"/>
      <c r="FNN34" s="137"/>
      <c r="FNO34" s="137"/>
      <c r="FNP34" s="137"/>
      <c r="FNQ34" s="137"/>
      <c r="FNR34" s="137"/>
      <c r="FNS34" s="137"/>
      <c r="FNT34" s="137"/>
      <c r="FNU34" s="137"/>
      <c r="FNV34" s="137"/>
      <c r="FNW34" s="137"/>
      <c r="FNX34" s="137"/>
      <c r="FNY34" s="137"/>
      <c r="FNZ34" s="137"/>
      <c r="FOA34" s="137"/>
      <c r="FOB34" s="137"/>
      <c r="FOC34" s="137"/>
      <c r="FOD34" s="137"/>
      <c r="FOE34" s="137"/>
      <c r="FOF34" s="137"/>
      <c r="FOG34" s="137"/>
      <c r="FOH34" s="137"/>
      <c r="FOI34" s="137"/>
      <c r="FOJ34" s="137"/>
      <c r="FOK34" s="137"/>
      <c r="FOL34" s="137"/>
      <c r="FOM34" s="137"/>
      <c r="FON34" s="137"/>
      <c r="FOO34" s="137"/>
      <c r="FOP34" s="137"/>
      <c r="FOQ34" s="137"/>
      <c r="FOR34" s="137"/>
      <c r="FOS34" s="137"/>
      <c r="FOT34" s="137"/>
      <c r="FOU34" s="137"/>
      <c r="FOV34" s="137"/>
      <c r="FOW34" s="137"/>
      <c r="FOX34" s="137"/>
      <c r="FOY34" s="137"/>
      <c r="FOZ34" s="137"/>
      <c r="FPA34" s="137"/>
      <c r="FPB34" s="137"/>
      <c r="FPC34" s="137"/>
      <c r="FPD34" s="137"/>
      <c r="FPE34" s="137"/>
      <c r="FPF34" s="137"/>
      <c r="FPG34" s="137"/>
      <c r="FPH34" s="137"/>
      <c r="FPI34" s="137"/>
      <c r="FPJ34" s="137"/>
      <c r="FPK34" s="137"/>
      <c r="FPL34" s="137"/>
      <c r="FPM34" s="137"/>
      <c r="FPN34" s="137"/>
      <c r="FPO34" s="137"/>
      <c r="FPP34" s="137"/>
      <c r="FPQ34" s="137"/>
      <c r="FPR34" s="137"/>
      <c r="FPS34" s="137"/>
      <c r="FPT34" s="137"/>
      <c r="FPU34" s="137"/>
      <c r="FPV34" s="137"/>
      <c r="FPW34" s="137"/>
      <c r="FPX34" s="137"/>
      <c r="FPY34" s="137"/>
      <c r="FPZ34" s="137"/>
      <c r="FQA34" s="137"/>
      <c r="FQB34" s="137"/>
      <c r="FQC34" s="137"/>
      <c r="FQD34" s="137"/>
      <c r="FQE34" s="137"/>
      <c r="FQF34" s="137"/>
      <c r="FQG34" s="137"/>
      <c r="FQH34" s="137"/>
      <c r="FQI34" s="137"/>
      <c r="FQJ34" s="137"/>
      <c r="FQK34" s="137"/>
      <c r="FQL34" s="137"/>
      <c r="FQM34" s="137"/>
      <c r="FQN34" s="137"/>
      <c r="FQO34" s="137"/>
      <c r="FQP34" s="137"/>
      <c r="FQQ34" s="137"/>
      <c r="FQR34" s="137"/>
      <c r="FQS34" s="137"/>
      <c r="FQT34" s="137"/>
      <c r="FQU34" s="137"/>
      <c r="FQV34" s="137"/>
      <c r="FQW34" s="137"/>
      <c r="FQX34" s="137"/>
      <c r="FQY34" s="137"/>
      <c r="FQZ34" s="137"/>
      <c r="FRA34" s="137"/>
      <c r="FRB34" s="137"/>
      <c r="FRC34" s="137"/>
      <c r="FRD34" s="137"/>
      <c r="FRE34" s="137"/>
      <c r="FRF34" s="137"/>
      <c r="FRG34" s="137"/>
      <c r="FRH34" s="137"/>
      <c r="FRI34" s="137"/>
      <c r="FRJ34" s="137"/>
      <c r="FRK34" s="137"/>
      <c r="FRL34" s="137"/>
      <c r="FRM34" s="137"/>
      <c r="FRN34" s="137"/>
      <c r="FRO34" s="137"/>
      <c r="FRP34" s="137"/>
      <c r="FRQ34" s="137"/>
      <c r="FRR34" s="137"/>
      <c r="FRS34" s="137"/>
      <c r="FRT34" s="137"/>
      <c r="FRU34" s="137"/>
      <c r="FRV34" s="137"/>
      <c r="FRW34" s="137"/>
      <c r="FRX34" s="137"/>
      <c r="FRY34" s="137"/>
      <c r="FRZ34" s="137"/>
      <c r="FSA34" s="137"/>
      <c r="FSB34" s="137"/>
      <c r="FSC34" s="137"/>
      <c r="FSD34" s="137"/>
      <c r="FSE34" s="137"/>
      <c r="FSF34" s="137"/>
      <c r="FSG34" s="137"/>
      <c r="FSH34" s="137"/>
      <c r="FSI34" s="137"/>
      <c r="FSJ34" s="137"/>
      <c r="FSK34" s="137"/>
      <c r="FSL34" s="137"/>
      <c r="FSM34" s="137"/>
      <c r="FSN34" s="137"/>
      <c r="FSO34" s="137"/>
      <c r="FSP34" s="137"/>
      <c r="FSQ34" s="137"/>
      <c r="FSR34" s="137"/>
      <c r="FSS34" s="137"/>
      <c r="FST34" s="137"/>
      <c r="FSU34" s="137"/>
      <c r="FSV34" s="137"/>
      <c r="FSW34" s="137"/>
      <c r="FSX34" s="137"/>
      <c r="FSY34" s="137"/>
      <c r="FSZ34" s="137"/>
      <c r="FTA34" s="137"/>
      <c r="FTB34" s="137"/>
      <c r="FTC34" s="137"/>
      <c r="FTD34" s="137"/>
      <c r="FTE34" s="137"/>
      <c r="FTF34" s="137"/>
      <c r="FTG34" s="137"/>
      <c r="FTH34" s="137"/>
      <c r="FTI34" s="137"/>
      <c r="FTJ34" s="137"/>
      <c r="FTK34" s="137"/>
      <c r="FTL34" s="137"/>
      <c r="FTM34" s="137"/>
      <c r="FTN34" s="137"/>
      <c r="FTO34" s="137"/>
      <c r="FTP34" s="137"/>
      <c r="FTQ34" s="137"/>
      <c r="FTR34" s="137"/>
      <c r="FTS34" s="137"/>
      <c r="FTT34" s="137"/>
      <c r="FTU34" s="137"/>
      <c r="FTV34" s="137"/>
      <c r="FTW34" s="137"/>
      <c r="FTX34" s="137"/>
      <c r="FTY34" s="137"/>
      <c r="FTZ34" s="137"/>
      <c r="FUA34" s="137"/>
      <c r="FUB34" s="137"/>
      <c r="FUC34" s="137"/>
      <c r="FUD34" s="137"/>
      <c r="FUE34" s="137"/>
      <c r="FUF34" s="137"/>
      <c r="FUG34" s="137"/>
      <c r="FUH34" s="137"/>
      <c r="FUI34" s="137"/>
      <c r="FUJ34" s="137"/>
      <c r="FUK34" s="137"/>
      <c r="FUL34" s="137"/>
      <c r="FUM34" s="137"/>
      <c r="FUN34" s="137"/>
      <c r="FUO34" s="137"/>
      <c r="FUP34" s="137"/>
      <c r="FUQ34" s="137"/>
      <c r="FUR34" s="137"/>
      <c r="FUS34" s="137"/>
      <c r="FUT34" s="137"/>
      <c r="FUU34" s="137"/>
      <c r="FUV34" s="137"/>
      <c r="FUW34" s="137"/>
      <c r="FUX34" s="137"/>
      <c r="FUY34" s="137"/>
      <c r="FUZ34" s="137"/>
      <c r="FVA34" s="137"/>
      <c r="FVB34" s="137"/>
      <c r="FVC34" s="137"/>
      <c r="FVD34" s="137"/>
      <c r="FVE34" s="137"/>
      <c r="FVF34" s="137"/>
      <c r="FVG34" s="137"/>
      <c r="FVH34" s="137"/>
      <c r="FVI34" s="137"/>
      <c r="FVJ34" s="137"/>
      <c r="FVK34" s="137"/>
      <c r="FVL34" s="137"/>
      <c r="FVM34" s="137"/>
      <c r="FVN34" s="137"/>
      <c r="FVO34" s="137"/>
      <c r="FVP34" s="137"/>
      <c r="FVQ34" s="137"/>
      <c r="FVR34" s="137"/>
      <c r="FVS34" s="137"/>
      <c r="FVT34" s="137"/>
      <c r="FVU34" s="137"/>
      <c r="FVV34" s="137"/>
      <c r="FVW34" s="137"/>
      <c r="FVX34" s="137"/>
      <c r="FVY34" s="137"/>
      <c r="FVZ34" s="137"/>
      <c r="FWA34" s="137"/>
      <c r="FWB34" s="137"/>
      <c r="FWC34" s="137"/>
      <c r="FWD34" s="137"/>
      <c r="FWE34" s="137"/>
      <c r="FWF34" s="137"/>
      <c r="FWG34" s="137"/>
      <c r="FWH34" s="137"/>
      <c r="FWI34" s="137"/>
      <c r="FWJ34" s="137"/>
      <c r="FWK34" s="137"/>
      <c r="FWL34" s="137"/>
      <c r="FWM34" s="137"/>
      <c r="FWN34" s="137"/>
      <c r="FWO34" s="137"/>
      <c r="FWP34" s="137"/>
      <c r="FWQ34" s="137"/>
      <c r="FWR34" s="137"/>
      <c r="FWS34" s="137"/>
      <c r="FWT34" s="137"/>
      <c r="FWU34" s="137"/>
      <c r="FWV34" s="137"/>
      <c r="FWW34" s="137"/>
      <c r="FWX34" s="137"/>
      <c r="FWY34" s="137"/>
      <c r="FWZ34" s="137"/>
      <c r="FXA34" s="137"/>
      <c r="FXB34" s="137"/>
      <c r="FXC34" s="137"/>
      <c r="FXD34" s="137"/>
      <c r="FXE34" s="137"/>
      <c r="FXF34" s="137"/>
      <c r="FXG34" s="137"/>
      <c r="FXH34" s="137"/>
      <c r="FXI34" s="137"/>
      <c r="FXJ34" s="137"/>
      <c r="FXK34" s="137"/>
      <c r="FXL34" s="137"/>
      <c r="FXM34" s="137"/>
      <c r="FXN34" s="137"/>
      <c r="FXO34" s="137"/>
      <c r="FXP34" s="137"/>
      <c r="FXQ34" s="137"/>
      <c r="FXR34" s="137"/>
      <c r="FXS34" s="137"/>
      <c r="FXT34" s="137"/>
      <c r="FXU34" s="137"/>
      <c r="FXV34" s="137"/>
      <c r="FXW34" s="137"/>
      <c r="FXX34" s="137"/>
      <c r="FXY34" s="137"/>
      <c r="FXZ34" s="137"/>
      <c r="FYA34" s="137"/>
      <c r="FYB34" s="137"/>
      <c r="FYC34" s="137"/>
      <c r="FYD34" s="137"/>
      <c r="FYE34" s="137"/>
      <c r="FYF34" s="137"/>
      <c r="FYG34" s="137"/>
      <c r="FYH34" s="137"/>
      <c r="FYI34" s="137"/>
      <c r="FYJ34" s="137"/>
      <c r="FYK34" s="137"/>
      <c r="FYL34" s="137"/>
      <c r="FYM34" s="137"/>
      <c r="FYN34" s="137"/>
      <c r="FYO34" s="137"/>
      <c r="FYP34" s="137"/>
      <c r="FYQ34" s="137"/>
      <c r="FYR34" s="137"/>
      <c r="FYS34" s="137"/>
      <c r="FYT34" s="137"/>
      <c r="FYU34" s="137"/>
      <c r="FYV34" s="137"/>
      <c r="FYW34" s="137"/>
      <c r="FYX34" s="137"/>
      <c r="FYY34" s="137"/>
      <c r="FYZ34" s="137"/>
      <c r="FZA34" s="137"/>
      <c r="FZB34" s="137"/>
      <c r="FZC34" s="137"/>
      <c r="FZD34" s="137"/>
      <c r="FZE34" s="137"/>
      <c r="FZF34" s="137"/>
      <c r="FZG34" s="137"/>
      <c r="FZH34" s="137"/>
      <c r="FZI34" s="137"/>
      <c r="FZJ34" s="137"/>
      <c r="FZK34" s="137"/>
      <c r="FZL34" s="137"/>
      <c r="FZM34" s="137"/>
      <c r="FZN34" s="137"/>
      <c r="FZO34" s="137"/>
      <c r="FZP34" s="137"/>
      <c r="FZQ34" s="137"/>
      <c r="FZR34" s="137"/>
      <c r="FZS34" s="137"/>
      <c r="FZT34" s="137"/>
      <c r="FZU34" s="137"/>
      <c r="FZV34" s="137"/>
      <c r="FZW34" s="137"/>
      <c r="FZX34" s="137"/>
      <c r="FZY34" s="137"/>
      <c r="FZZ34" s="137"/>
      <c r="GAA34" s="137"/>
      <c r="GAB34" s="137"/>
      <c r="GAC34" s="137"/>
      <c r="GAD34" s="137"/>
      <c r="GAE34" s="137"/>
      <c r="GAF34" s="137"/>
      <c r="GAG34" s="137"/>
      <c r="GAH34" s="137"/>
      <c r="GAI34" s="137"/>
      <c r="GAJ34" s="137"/>
      <c r="GAK34" s="137"/>
      <c r="GAL34" s="137"/>
      <c r="GAM34" s="137"/>
      <c r="GAN34" s="137"/>
      <c r="GAO34" s="137"/>
      <c r="GAP34" s="137"/>
      <c r="GAQ34" s="137"/>
      <c r="GAR34" s="137"/>
      <c r="GAS34" s="137"/>
      <c r="GAT34" s="137"/>
      <c r="GAU34" s="137"/>
      <c r="GAV34" s="137"/>
      <c r="GAW34" s="137"/>
      <c r="GAX34" s="137"/>
      <c r="GAY34" s="137"/>
      <c r="GAZ34" s="137"/>
      <c r="GBA34" s="137"/>
      <c r="GBB34" s="137"/>
      <c r="GBC34" s="137"/>
      <c r="GBD34" s="137"/>
      <c r="GBE34" s="137"/>
      <c r="GBF34" s="137"/>
      <c r="GBG34" s="137"/>
      <c r="GBH34" s="137"/>
      <c r="GBI34" s="137"/>
      <c r="GBJ34" s="137"/>
      <c r="GBK34" s="137"/>
      <c r="GBL34" s="137"/>
      <c r="GBM34" s="137"/>
      <c r="GBN34" s="137"/>
      <c r="GBO34" s="137"/>
      <c r="GBP34" s="137"/>
      <c r="GBQ34" s="137"/>
      <c r="GBR34" s="137"/>
      <c r="GBS34" s="137"/>
      <c r="GBT34" s="137"/>
      <c r="GBU34" s="137"/>
      <c r="GBV34" s="137"/>
      <c r="GBW34" s="137"/>
      <c r="GBX34" s="137"/>
      <c r="GBY34" s="137"/>
      <c r="GBZ34" s="137"/>
      <c r="GCA34" s="137"/>
      <c r="GCB34" s="137"/>
      <c r="GCC34" s="137"/>
      <c r="GCD34" s="137"/>
      <c r="GCE34" s="137"/>
      <c r="GCF34" s="137"/>
      <c r="GCG34" s="137"/>
      <c r="GCH34" s="137"/>
      <c r="GCI34" s="137"/>
      <c r="GCJ34" s="137"/>
      <c r="GCK34" s="137"/>
      <c r="GCL34" s="137"/>
      <c r="GCM34" s="137"/>
      <c r="GCN34" s="137"/>
      <c r="GCO34" s="137"/>
      <c r="GCP34" s="137"/>
      <c r="GCQ34" s="137"/>
      <c r="GCR34" s="137"/>
      <c r="GCS34" s="137"/>
      <c r="GCT34" s="137"/>
      <c r="GCU34" s="137"/>
      <c r="GCV34" s="137"/>
      <c r="GCW34" s="137"/>
      <c r="GCX34" s="137"/>
      <c r="GCY34" s="137"/>
      <c r="GCZ34" s="137"/>
      <c r="GDA34" s="137"/>
      <c r="GDB34" s="137"/>
      <c r="GDC34" s="137"/>
      <c r="GDD34" s="137"/>
      <c r="GDE34" s="137"/>
      <c r="GDF34" s="137"/>
      <c r="GDG34" s="137"/>
      <c r="GDH34" s="137"/>
      <c r="GDI34" s="137"/>
      <c r="GDJ34" s="137"/>
      <c r="GDK34" s="137"/>
      <c r="GDL34" s="137"/>
      <c r="GDM34" s="137"/>
      <c r="GDN34" s="137"/>
      <c r="GDO34" s="137"/>
      <c r="GDP34" s="137"/>
      <c r="GDQ34" s="137"/>
      <c r="GDR34" s="137"/>
      <c r="GDS34" s="137"/>
      <c r="GDT34" s="137"/>
      <c r="GDU34" s="137"/>
      <c r="GDV34" s="137"/>
      <c r="GDW34" s="137"/>
      <c r="GDX34" s="137"/>
      <c r="GDY34" s="137"/>
      <c r="GDZ34" s="137"/>
      <c r="GEA34" s="137"/>
      <c r="GEB34" s="137"/>
      <c r="GEC34" s="137"/>
      <c r="GED34" s="137"/>
      <c r="GEE34" s="137"/>
      <c r="GEF34" s="137"/>
      <c r="GEG34" s="137"/>
      <c r="GEH34" s="137"/>
      <c r="GEI34" s="137"/>
      <c r="GEJ34" s="137"/>
      <c r="GEK34" s="137"/>
      <c r="GEL34" s="137"/>
      <c r="GEM34" s="137"/>
      <c r="GEN34" s="137"/>
      <c r="GEO34" s="137"/>
      <c r="GEP34" s="137"/>
      <c r="GEQ34" s="137"/>
      <c r="GER34" s="137"/>
      <c r="GES34" s="137"/>
      <c r="GET34" s="137"/>
      <c r="GEU34" s="137"/>
      <c r="GEV34" s="137"/>
      <c r="GEW34" s="137"/>
      <c r="GEX34" s="137"/>
      <c r="GEY34" s="137"/>
      <c r="GEZ34" s="137"/>
      <c r="GFA34" s="137"/>
      <c r="GFB34" s="137"/>
      <c r="GFC34" s="137"/>
      <c r="GFD34" s="137"/>
      <c r="GFE34" s="137"/>
      <c r="GFF34" s="137"/>
      <c r="GFG34" s="137"/>
      <c r="GFH34" s="137"/>
      <c r="GFI34" s="137"/>
      <c r="GFJ34" s="137"/>
      <c r="GFK34" s="137"/>
      <c r="GFL34" s="137"/>
      <c r="GFM34" s="137"/>
      <c r="GFN34" s="137"/>
      <c r="GFO34" s="137"/>
      <c r="GFP34" s="137"/>
      <c r="GFQ34" s="137"/>
      <c r="GFR34" s="137"/>
      <c r="GFS34" s="137"/>
      <c r="GFT34" s="137"/>
      <c r="GFU34" s="137"/>
      <c r="GFV34" s="137"/>
      <c r="GFW34" s="137"/>
      <c r="GFX34" s="137"/>
      <c r="GFY34" s="137"/>
      <c r="GFZ34" s="137"/>
      <c r="GGA34" s="137"/>
      <c r="GGB34" s="137"/>
      <c r="GGC34" s="137"/>
      <c r="GGD34" s="137"/>
      <c r="GGE34" s="137"/>
      <c r="GGF34" s="137"/>
      <c r="GGG34" s="137"/>
      <c r="GGH34" s="137"/>
      <c r="GGI34" s="137"/>
      <c r="GGJ34" s="137"/>
      <c r="GGK34" s="137"/>
      <c r="GGL34" s="137"/>
      <c r="GGM34" s="137"/>
      <c r="GGN34" s="137"/>
      <c r="GGO34" s="137"/>
      <c r="GGP34" s="137"/>
      <c r="GGQ34" s="137"/>
      <c r="GGR34" s="137"/>
      <c r="GGS34" s="137"/>
      <c r="GGT34" s="137"/>
      <c r="GGU34" s="137"/>
      <c r="GGV34" s="137"/>
      <c r="GGW34" s="137"/>
      <c r="GGX34" s="137"/>
      <c r="GGY34" s="137"/>
      <c r="GGZ34" s="137"/>
      <c r="GHA34" s="137"/>
      <c r="GHB34" s="137"/>
      <c r="GHC34" s="137"/>
      <c r="GHD34" s="137"/>
      <c r="GHE34" s="137"/>
      <c r="GHF34" s="137"/>
      <c r="GHG34" s="137"/>
      <c r="GHH34" s="137"/>
      <c r="GHI34" s="137"/>
      <c r="GHJ34" s="137"/>
      <c r="GHK34" s="137"/>
      <c r="GHL34" s="137"/>
      <c r="GHM34" s="137"/>
      <c r="GHN34" s="137"/>
      <c r="GHO34" s="137"/>
      <c r="GHP34" s="137"/>
      <c r="GHQ34" s="137"/>
      <c r="GHR34" s="137"/>
      <c r="GHS34" s="137"/>
      <c r="GHT34" s="137"/>
      <c r="GHU34" s="137"/>
      <c r="GHV34" s="137"/>
      <c r="GHW34" s="137"/>
      <c r="GHX34" s="137"/>
      <c r="GHY34" s="137"/>
      <c r="GHZ34" s="137"/>
      <c r="GIA34" s="137"/>
      <c r="GIB34" s="137"/>
      <c r="GIC34" s="137"/>
      <c r="GID34" s="137"/>
      <c r="GIE34" s="137"/>
      <c r="GIF34" s="137"/>
      <c r="GIG34" s="137"/>
      <c r="GIH34" s="137"/>
      <c r="GII34" s="137"/>
      <c r="GIJ34" s="137"/>
      <c r="GIK34" s="137"/>
      <c r="GIL34" s="137"/>
      <c r="GIM34" s="137"/>
      <c r="GIN34" s="137"/>
      <c r="GIO34" s="137"/>
      <c r="GIP34" s="137"/>
      <c r="GIQ34" s="137"/>
      <c r="GIR34" s="137"/>
      <c r="GIS34" s="137"/>
      <c r="GIT34" s="137"/>
      <c r="GIU34" s="137"/>
      <c r="GIV34" s="137"/>
      <c r="GIW34" s="137"/>
      <c r="GIX34" s="137"/>
      <c r="GIY34" s="137"/>
      <c r="GIZ34" s="137"/>
      <c r="GJA34" s="137"/>
      <c r="GJB34" s="137"/>
      <c r="GJC34" s="137"/>
      <c r="GJD34" s="137"/>
      <c r="GJE34" s="137"/>
      <c r="GJF34" s="137"/>
      <c r="GJG34" s="137"/>
      <c r="GJH34" s="137"/>
      <c r="GJI34" s="137"/>
      <c r="GJJ34" s="137"/>
      <c r="GJK34" s="137"/>
      <c r="GJL34" s="137"/>
      <c r="GJM34" s="137"/>
      <c r="GJN34" s="137"/>
      <c r="GJO34" s="137"/>
      <c r="GJP34" s="137"/>
      <c r="GJQ34" s="137"/>
      <c r="GJR34" s="137"/>
      <c r="GJS34" s="137"/>
      <c r="GJT34" s="137"/>
      <c r="GJU34" s="137"/>
      <c r="GJV34" s="137"/>
      <c r="GJW34" s="137"/>
      <c r="GJX34" s="137"/>
      <c r="GJY34" s="137"/>
      <c r="GJZ34" s="137"/>
      <c r="GKA34" s="137"/>
      <c r="GKB34" s="137"/>
      <c r="GKC34" s="137"/>
      <c r="GKD34" s="137"/>
      <c r="GKE34" s="137"/>
      <c r="GKF34" s="137"/>
      <c r="GKG34" s="137"/>
      <c r="GKH34" s="137"/>
      <c r="GKI34" s="137"/>
      <c r="GKJ34" s="137"/>
      <c r="GKK34" s="137"/>
      <c r="GKL34" s="137"/>
      <c r="GKM34" s="137"/>
      <c r="GKN34" s="137"/>
      <c r="GKO34" s="137"/>
      <c r="GKP34" s="137"/>
      <c r="GKQ34" s="137"/>
      <c r="GKR34" s="137"/>
      <c r="GKS34" s="137"/>
      <c r="GKT34" s="137"/>
      <c r="GKU34" s="137"/>
      <c r="GKV34" s="137"/>
      <c r="GKW34" s="137"/>
      <c r="GKX34" s="137"/>
      <c r="GKY34" s="137"/>
      <c r="GKZ34" s="137"/>
      <c r="GLA34" s="137"/>
      <c r="GLB34" s="137"/>
      <c r="GLC34" s="137"/>
      <c r="GLD34" s="137"/>
      <c r="GLE34" s="137"/>
      <c r="GLF34" s="137"/>
      <c r="GLG34" s="137"/>
      <c r="GLH34" s="137"/>
      <c r="GLI34" s="137"/>
      <c r="GLJ34" s="137"/>
      <c r="GLK34" s="137"/>
      <c r="GLL34" s="137"/>
      <c r="GLM34" s="137"/>
      <c r="GLN34" s="137"/>
      <c r="GLO34" s="137"/>
      <c r="GLP34" s="137"/>
      <c r="GLQ34" s="137"/>
      <c r="GLR34" s="137"/>
      <c r="GLS34" s="137"/>
      <c r="GLT34" s="137"/>
      <c r="GLU34" s="137"/>
      <c r="GLV34" s="137"/>
      <c r="GLW34" s="137"/>
      <c r="GLX34" s="137"/>
      <c r="GLY34" s="137"/>
      <c r="GLZ34" s="137"/>
      <c r="GMA34" s="137"/>
      <c r="GMB34" s="137"/>
      <c r="GMC34" s="137"/>
      <c r="GMD34" s="137"/>
      <c r="GME34" s="137"/>
      <c r="GMF34" s="137"/>
      <c r="GMG34" s="137"/>
      <c r="GMH34" s="137"/>
      <c r="GMI34" s="137"/>
      <c r="GMJ34" s="137"/>
      <c r="GMK34" s="137"/>
      <c r="GML34" s="137"/>
      <c r="GMM34" s="137"/>
      <c r="GMN34" s="137"/>
      <c r="GMO34" s="137"/>
      <c r="GMP34" s="137"/>
      <c r="GMQ34" s="137"/>
      <c r="GMR34" s="137"/>
      <c r="GMS34" s="137"/>
      <c r="GMT34" s="137"/>
      <c r="GMU34" s="137"/>
      <c r="GMV34" s="137"/>
      <c r="GMW34" s="137"/>
      <c r="GMX34" s="137"/>
      <c r="GMY34" s="137"/>
      <c r="GMZ34" s="137"/>
      <c r="GNA34" s="137"/>
      <c r="GNB34" s="137"/>
      <c r="GNC34" s="137"/>
      <c r="GND34" s="137"/>
      <c r="GNE34" s="137"/>
      <c r="GNF34" s="137"/>
      <c r="GNG34" s="137"/>
      <c r="GNH34" s="137"/>
      <c r="GNI34" s="137"/>
      <c r="GNJ34" s="137"/>
      <c r="GNK34" s="137"/>
      <c r="GNL34" s="137"/>
      <c r="GNM34" s="137"/>
      <c r="GNN34" s="137"/>
      <c r="GNO34" s="137"/>
      <c r="GNP34" s="137"/>
      <c r="GNQ34" s="137"/>
      <c r="GNR34" s="137"/>
      <c r="GNS34" s="137"/>
      <c r="GNT34" s="137"/>
      <c r="GNU34" s="137"/>
      <c r="GNV34" s="137"/>
      <c r="GNW34" s="137"/>
      <c r="GNX34" s="137"/>
      <c r="GNY34" s="137"/>
      <c r="GNZ34" s="137"/>
      <c r="GOA34" s="137"/>
      <c r="GOB34" s="137"/>
      <c r="GOC34" s="137"/>
      <c r="GOD34" s="137"/>
      <c r="GOE34" s="137"/>
      <c r="GOF34" s="137"/>
      <c r="GOG34" s="137"/>
      <c r="GOH34" s="137"/>
      <c r="GOI34" s="137"/>
      <c r="GOJ34" s="137"/>
      <c r="GOK34" s="137"/>
      <c r="GOL34" s="137"/>
      <c r="GOM34" s="137"/>
      <c r="GON34" s="137"/>
      <c r="GOO34" s="137"/>
      <c r="GOP34" s="137"/>
      <c r="GOQ34" s="137"/>
      <c r="GOR34" s="137"/>
      <c r="GOS34" s="137"/>
      <c r="GOT34" s="137"/>
      <c r="GOU34" s="137"/>
      <c r="GOV34" s="137"/>
      <c r="GOW34" s="137"/>
      <c r="GOX34" s="137"/>
      <c r="GOY34" s="137"/>
      <c r="GOZ34" s="137"/>
      <c r="GPA34" s="137"/>
      <c r="GPB34" s="137"/>
      <c r="GPC34" s="137"/>
      <c r="GPD34" s="137"/>
      <c r="GPE34" s="137"/>
      <c r="GPF34" s="137"/>
      <c r="GPG34" s="137"/>
      <c r="GPH34" s="137"/>
      <c r="GPI34" s="137"/>
      <c r="GPJ34" s="137"/>
      <c r="GPK34" s="137"/>
      <c r="GPL34" s="137"/>
      <c r="GPM34" s="137"/>
      <c r="GPN34" s="137"/>
      <c r="GPO34" s="137"/>
      <c r="GPP34" s="137"/>
      <c r="GPQ34" s="137"/>
      <c r="GPR34" s="137"/>
      <c r="GPS34" s="137"/>
      <c r="GPT34" s="137"/>
      <c r="GPU34" s="137"/>
      <c r="GPV34" s="137"/>
      <c r="GPW34" s="137"/>
      <c r="GPX34" s="137"/>
      <c r="GPY34" s="137"/>
      <c r="GPZ34" s="137"/>
      <c r="GQA34" s="137"/>
      <c r="GQB34" s="137"/>
      <c r="GQC34" s="137"/>
      <c r="GQD34" s="137"/>
      <c r="GQE34" s="137"/>
      <c r="GQF34" s="137"/>
      <c r="GQG34" s="137"/>
      <c r="GQH34" s="137"/>
      <c r="GQI34" s="137"/>
      <c r="GQJ34" s="137"/>
      <c r="GQK34" s="137"/>
      <c r="GQL34" s="137"/>
      <c r="GQM34" s="137"/>
      <c r="GQN34" s="137"/>
      <c r="GQO34" s="137"/>
      <c r="GQP34" s="137"/>
      <c r="GQQ34" s="137"/>
      <c r="GQR34" s="137"/>
      <c r="GQS34" s="137"/>
      <c r="GQT34" s="137"/>
      <c r="GQU34" s="137"/>
      <c r="GQV34" s="137"/>
      <c r="GQW34" s="137"/>
      <c r="GQX34" s="137"/>
      <c r="GQY34" s="137"/>
      <c r="GQZ34" s="137"/>
      <c r="GRA34" s="137"/>
      <c r="GRB34" s="137"/>
      <c r="GRC34" s="137"/>
      <c r="GRD34" s="137"/>
      <c r="GRE34" s="137"/>
      <c r="GRF34" s="137"/>
      <c r="GRG34" s="137"/>
      <c r="GRH34" s="137"/>
      <c r="GRI34" s="137"/>
      <c r="GRJ34" s="137"/>
      <c r="GRK34" s="137"/>
      <c r="GRL34" s="137"/>
      <c r="GRM34" s="137"/>
      <c r="GRN34" s="137"/>
      <c r="GRO34" s="137"/>
      <c r="GRP34" s="137"/>
      <c r="GRQ34" s="137"/>
      <c r="GRR34" s="137"/>
      <c r="GRS34" s="137"/>
      <c r="GRT34" s="137"/>
      <c r="GRU34" s="137"/>
      <c r="GRV34" s="137"/>
      <c r="GRW34" s="137"/>
      <c r="GRX34" s="137"/>
      <c r="GRY34" s="137"/>
      <c r="GRZ34" s="137"/>
      <c r="GSA34" s="137"/>
      <c r="GSB34" s="137"/>
      <c r="GSC34" s="137"/>
      <c r="GSD34" s="137"/>
      <c r="GSE34" s="137"/>
      <c r="GSF34" s="137"/>
      <c r="GSG34" s="137"/>
      <c r="GSH34" s="137"/>
      <c r="GSI34" s="137"/>
      <c r="GSJ34" s="137"/>
      <c r="GSK34" s="137"/>
      <c r="GSL34" s="137"/>
      <c r="GSM34" s="137"/>
      <c r="GSN34" s="137"/>
      <c r="GSO34" s="137"/>
      <c r="GSP34" s="137"/>
      <c r="GSQ34" s="137"/>
      <c r="GSR34" s="137"/>
      <c r="GSS34" s="137"/>
      <c r="GST34" s="137"/>
      <c r="GSU34" s="137"/>
      <c r="GSV34" s="137"/>
      <c r="GSW34" s="137"/>
      <c r="GSX34" s="137"/>
      <c r="GSY34" s="137"/>
      <c r="GSZ34" s="137"/>
      <c r="GTA34" s="137"/>
      <c r="GTB34" s="137"/>
      <c r="GTC34" s="137"/>
      <c r="GTD34" s="137"/>
      <c r="GTE34" s="137"/>
      <c r="GTF34" s="137"/>
      <c r="GTG34" s="137"/>
      <c r="GTH34" s="137"/>
      <c r="GTI34" s="137"/>
      <c r="GTJ34" s="137"/>
      <c r="GTK34" s="137"/>
      <c r="GTL34" s="137"/>
      <c r="GTM34" s="137"/>
      <c r="GTN34" s="137"/>
      <c r="GTO34" s="137"/>
      <c r="GTP34" s="137"/>
      <c r="GTQ34" s="137"/>
      <c r="GTR34" s="137"/>
      <c r="GTS34" s="137"/>
      <c r="GTT34" s="137"/>
      <c r="GTU34" s="137"/>
      <c r="GTV34" s="137"/>
      <c r="GTW34" s="137"/>
      <c r="GTX34" s="137"/>
      <c r="GTY34" s="137"/>
      <c r="GTZ34" s="137"/>
      <c r="GUA34" s="137"/>
      <c r="GUB34" s="137"/>
      <c r="GUC34" s="137"/>
      <c r="GUD34" s="137"/>
      <c r="GUE34" s="137"/>
      <c r="GUF34" s="137"/>
      <c r="GUG34" s="137"/>
      <c r="GUH34" s="137"/>
      <c r="GUI34" s="137"/>
      <c r="GUJ34" s="137"/>
      <c r="GUK34" s="137"/>
      <c r="GUL34" s="137"/>
      <c r="GUM34" s="137"/>
      <c r="GUN34" s="137"/>
      <c r="GUO34" s="137"/>
      <c r="GUP34" s="137"/>
      <c r="GUQ34" s="137"/>
      <c r="GUR34" s="137"/>
      <c r="GUS34" s="137"/>
      <c r="GUT34" s="137"/>
      <c r="GUU34" s="137"/>
      <c r="GUV34" s="137"/>
      <c r="GUW34" s="137"/>
      <c r="GUX34" s="137"/>
      <c r="GUY34" s="137"/>
      <c r="GUZ34" s="137"/>
      <c r="GVA34" s="137"/>
      <c r="GVB34" s="137"/>
      <c r="GVC34" s="137"/>
      <c r="GVD34" s="137"/>
      <c r="GVE34" s="137"/>
      <c r="GVF34" s="137"/>
      <c r="GVG34" s="137"/>
      <c r="GVH34" s="137"/>
      <c r="GVI34" s="137"/>
      <c r="GVJ34" s="137"/>
      <c r="GVK34" s="137"/>
      <c r="GVL34" s="137"/>
      <c r="GVM34" s="137"/>
      <c r="GVN34" s="137"/>
      <c r="GVO34" s="137"/>
      <c r="GVP34" s="137"/>
      <c r="GVQ34" s="137"/>
      <c r="GVR34" s="137"/>
      <c r="GVS34" s="137"/>
      <c r="GVT34" s="137"/>
      <c r="GVU34" s="137"/>
      <c r="GVV34" s="137"/>
      <c r="GVW34" s="137"/>
      <c r="GVX34" s="137"/>
      <c r="GVY34" s="137"/>
      <c r="GVZ34" s="137"/>
      <c r="GWA34" s="137"/>
      <c r="GWB34" s="137"/>
      <c r="GWC34" s="137"/>
      <c r="GWD34" s="137"/>
      <c r="GWE34" s="137"/>
      <c r="GWF34" s="137"/>
      <c r="GWG34" s="137"/>
      <c r="GWH34" s="137"/>
      <c r="GWI34" s="137"/>
      <c r="GWJ34" s="137"/>
      <c r="GWK34" s="137"/>
      <c r="GWL34" s="137"/>
      <c r="GWM34" s="137"/>
      <c r="GWN34" s="137"/>
      <c r="GWO34" s="137"/>
      <c r="GWP34" s="137"/>
      <c r="GWQ34" s="137"/>
      <c r="GWR34" s="137"/>
      <c r="GWS34" s="137"/>
      <c r="GWT34" s="137"/>
      <c r="GWU34" s="137"/>
      <c r="GWV34" s="137"/>
      <c r="GWW34" s="137"/>
      <c r="GWX34" s="137"/>
      <c r="GWY34" s="137"/>
      <c r="GWZ34" s="137"/>
      <c r="GXA34" s="137"/>
      <c r="GXB34" s="137"/>
      <c r="GXC34" s="137"/>
      <c r="GXD34" s="137"/>
      <c r="GXE34" s="137"/>
      <c r="GXF34" s="137"/>
      <c r="GXG34" s="137"/>
      <c r="GXH34" s="137"/>
      <c r="GXI34" s="137"/>
      <c r="GXJ34" s="137"/>
      <c r="GXK34" s="137"/>
      <c r="GXL34" s="137"/>
      <c r="GXM34" s="137"/>
      <c r="GXN34" s="137"/>
      <c r="GXO34" s="137"/>
      <c r="GXP34" s="137"/>
      <c r="GXQ34" s="137"/>
      <c r="GXR34" s="137"/>
      <c r="GXS34" s="137"/>
      <c r="GXT34" s="137"/>
      <c r="GXU34" s="137"/>
      <c r="GXV34" s="137"/>
      <c r="GXW34" s="137"/>
      <c r="GXX34" s="137"/>
      <c r="GXY34" s="137"/>
      <c r="GXZ34" s="137"/>
      <c r="GYA34" s="137"/>
      <c r="GYB34" s="137"/>
      <c r="GYC34" s="137"/>
      <c r="GYD34" s="137"/>
      <c r="GYE34" s="137"/>
      <c r="GYF34" s="137"/>
      <c r="GYG34" s="137"/>
      <c r="GYH34" s="137"/>
      <c r="GYI34" s="137"/>
      <c r="GYJ34" s="137"/>
      <c r="GYK34" s="137"/>
      <c r="GYL34" s="137"/>
      <c r="GYM34" s="137"/>
      <c r="GYN34" s="137"/>
      <c r="GYO34" s="137"/>
      <c r="GYP34" s="137"/>
      <c r="GYQ34" s="137"/>
      <c r="GYR34" s="137"/>
      <c r="GYS34" s="137"/>
      <c r="GYT34" s="137"/>
      <c r="GYU34" s="137"/>
      <c r="GYV34" s="137"/>
      <c r="GYW34" s="137"/>
      <c r="GYX34" s="137"/>
      <c r="GYY34" s="137"/>
      <c r="GYZ34" s="137"/>
      <c r="GZA34" s="137"/>
      <c r="GZB34" s="137"/>
      <c r="GZC34" s="137"/>
      <c r="GZD34" s="137"/>
      <c r="GZE34" s="137"/>
      <c r="GZF34" s="137"/>
      <c r="GZG34" s="137"/>
      <c r="GZH34" s="137"/>
      <c r="GZI34" s="137"/>
      <c r="GZJ34" s="137"/>
      <c r="GZK34" s="137"/>
      <c r="GZL34" s="137"/>
      <c r="GZM34" s="137"/>
      <c r="GZN34" s="137"/>
      <c r="GZO34" s="137"/>
      <c r="GZP34" s="137"/>
      <c r="GZQ34" s="137"/>
      <c r="GZR34" s="137"/>
      <c r="GZS34" s="137"/>
      <c r="GZT34" s="137"/>
      <c r="GZU34" s="137"/>
      <c r="GZV34" s="137"/>
      <c r="GZW34" s="137"/>
      <c r="GZX34" s="137"/>
      <c r="GZY34" s="137"/>
      <c r="GZZ34" s="137"/>
      <c r="HAA34" s="137"/>
      <c r="HAB34" s="137"/>
      <c r="HAC34" s="137"/>
      <c r="HAD34" s="137"/>
      <c r="HAE34" s="137"/>
      <c r="HAF34" s="137"/>
      <c r="HAG34" s="137"/>
      <c r="HAH34" s="137"/>
      <c r="HAI34" s="137"/>
      <c r="HAJ34" s="137"/>
      <c r="HAK34" s="137"/>
      <c r="HAL34" s="137"/>
      <c r="HAM34" s="137"/>
      <c r="HAN34" s="137"/>
      <c r="HAO34" s="137"/>
      <c r="HAP34" s="137"/>
      <c r="HAQ34" s="137"/>
      <c r="HAR34" s="137"/>
      <c r="HAS34" s="137"/>
      <c r="HAT34" s="137"/>
      <c r="HAU34" s="137"/>
      <c r="HAV34" s="137"/>
      <c r="HAW34" s="137"/>
      <c r="HAX34" s="137"/>
      <c r="HAY34" s="137"/>
      <c r="HAZ34" s="137"/>
      <c r="HBA34" s="137"/>
      <c r="HBB34" s="137"/>
      <c r="HBC34" s="137"/>
      <c r="HBD34" s="137"/>
      <c r="HBE34" s="137"/>
      <c r="HBF34" s="137"/>
      <c r="HBG34" s="137"/>
      <c r="HBH34" s="137"/>
      <c r="HBI34" s="137"/>
      <c r="HBJ34" s="137"/>
      <c r="HBK34" s="137"/>
      <c r="HBL34" s="137"/>
      <c r="HBM34" s="137"/>
      <c r="HBN34" s="137"/>
      <c r="HBO34" s="137"/>
      <c r="HBP34" s="137"/>
      <c r="HBQ34" s="137"/>
      <c r="HBR34" s="137"/>
      <c r="HBS34" s="137"/>
      <c r="HBT34" s="137"/>
      <c r="HBU34" s="137"/>
      <c r="HBV34" s="137"/>
      <c r="HBW34" s="137"/>
      <c r="HBX34" s="137"/>
      <c r="HBY34" s="137"/>
      <c r="HBZ34" s="137"/>
      <c r="HCA34" s="137"/>
      <c r="HCB34" s="137"/>
      <c r="HCC34" s="137"/>
      <c r="HCD34" s="137"/>
      <c r="HCE34" s="137"/>
      <c r="HCF34" s="137"/>
      <c r="HCG34" s="137"/>
      <c r="HCH34" s="137"/>
      <c r="HCI34" s="137"/>
      <c r="HCJ34" s="137"/>
      <c r="HCK34" s="137"/>
      <c r="HCL34" s="137"/>
      <c r="HCM34" s="137"/>
      <c r="HCN34" s="137"/>
      <c r="HCO34" s="137"/>
      <c r="HCP34" s="137"/>
      <c r="HCQ34" s="137"/>
      <c r="HCR34" s="137"/>
      <c r="HCS34" s="137"/>
      <c r="HCT34" s="137"/>
      <c r="HCU34" s="137"/>
      <c r="HCV34" s="137"/>
      <c r="HCW34" s="137"/>
      <c r="HCX34" s="137"/>
      <c r="HCY34" s="137"/>
      <c r="HCZ34" s="137"/>
      <c r="HDA34" s="137"/>
      <c r="HDB34" s="137"/>
      <c r="HDC34" s="137"/>
      <c r="HDD34" s="137"/>
      <c r="HDE34" s="137"/>
      <c r="HDF34" s="137"/>
      <c r="HDG34" s="137"/>
      <c r="HDH34" s="137"/>
      <c r="HDI34" s="137"/>
      <c r="HDJ34" s="137"/>
      <c r="HDK34" s="137"/>
      <c r="HDL34" s="137"/>
      <c r="HDM34" s="137"/>
      <c r="HDN34" s="137"/>
      <c r="HDO34" s="137"/>
      <c r="HDP34" s="137"/>
      <c r="HDQ34" s="137"/>
      <c r="HDR34" s="137"/>
      <c r="HDS34" s="137"/>
      <c r="HDT34" s="137"/>
      <c r="HDU34" s="137"/>
      <c r="HDV34" s="137"/>
      <c r="HDW34" s="137"/>
      <c r="HDX34" s="137"/>
      <c r="HDY34" s="137"/>
      <c r="HDZ34" s="137"/>
      <c r="HEA34" s="137"/>
      <c r="HEB34" s="137"/>
      <c r="HEC34" s="137"/>
      <c r="HED34" s="137"/>
      <c r="HEE34" s="137"/>
      <c r="HEF34" s="137"/>
      <c r="HEG34" s="137"/>
      <c r="HEH34" s="137"/>
      <c r="HEI34" s="137"/>
      <c r="HEJ34" s="137"/>
      <c r="HEK34" s="137"/>
      <c r="HEL34" s="137"/>
      <c r="HEM34" s="137"/>
      <c r="HEN34" s="137"/>
      <c r="HEO34" s="137"/>
      <c r="HEP34" s="137"/>
      <c r="HEQ34" s="137"/>
      <c r="HER34" s="137"/>
      <c r="HES34" s="137"/>
      <c r="HET34" s="137"/>
      <c r="HEU34" s="137"/>
      <c r="HEV34" s="137"/>
      <c r="HEW34" s="137"/>
      <c r="HEX34" s="137"/>
      <c r="HEY34" s="137"/>
      <c r="HEZ34" s="137"/>
      <c r="HFA34" s="137"/>
      <c r="HFB34" s="137"/>
      <c r="HFC34" s="137"/>
      <c r="HFD34" s="137"/>
      <c r="HFE34" s="137"/>
      <c r="HFF34" s="137"/>
      <c r="HFG34" s="137"/>
      <c r="HFH34" s="137"/>
      <c r="HFI34" s="137"/>
      <c r="HFJ34" s="137"/>
      <c r="HFK34" s="137"/>
      <c r="HFL34" s="137"/>
      <c r="HFM34" s="137"/>
      <c r="HFN34" s="137"/>
      <c r="HFO34" s="137"/>
      <c r="HFP34" s="137"/>
      <c r="HFQ34" s="137"/>
      <c r="HFR34" s="137"/>
      <c r="HFS34" s="137"/>
      <c r="HFT34" s="137"/>
      <c r="HFU34" s="137"/>
      <c r="HFV34" s="137"/>
      <c r="HFW34" s="137"/>
      <c r="HFX34" s="137"/>
      <c r="HFY34" s="137"/>
      <c r="HFZ34" s="137"/>
      <c r="HGA34" s="137"/>
      <c r="HGB34" s="137"/>
      <c r="HGC34" s="137"/>
      <c r="HGD34" s="137"/>
      <c r="HGE34" s="137"/>
      <c r="HGF34" s="137"/>
      <c r="HGG34" s="137"/>
      <c r="HGH34" s="137"/>
      <c r="HGI34" s="137"/>
      <c r="HGJ34" s="137"/>
      <c r="HGK34" s="137"/>
      <c r="HGL34" s="137"/>
      <c r="HGM34" s="137"/>
      <c r="HGN34" s="137"/>
      <c r="HGO34" s="137"/>
      <c r="HGP34" s="137"/>
      <c r="HGQ34" s="137"/>
      <c r="HGR34" s="137"/>
      <c r="HGS34" s="137"/>
      <c r="HGT34" s="137"/>
      <c r="HGU34" s="137"/>
      <c r="HGV34" s="137"/>
      <c r="HGW34" s="137"/>
      <c r="HGX34" s="137"/>
      <c r="HGY34" s="137"/>
      <c r="HGZ34" s="137"/>
      <c r="HHA34" s="137"/>
      <c r="HHB34" s="137"/>
      <c r="HHC34" s="137"/>
      <c r="HHD34" s="137"/>
      <c r="HHE34" s="137"/>
      <c r="HHF34" s="137"/>
      <c r="HHG34" s="137"/>
      <c r="HHH34" s="137"/>
      <c r="HHI34" s="137"/>
      <c r="HHJ34" s="137"/>
      <c r="HHK34" s="137"/>
      <c r="HHL34" s="137"/>
      <c r="HHM34" s="137"/>
      <c r="HHN34" s="137"/>
      <c r="HHO34" s="137"/>
      <c r="HHP34" s="137"/>
      <c r="HHQ34" s="137"/>
      <c r="HHR34" s="137"/>
      <c r="HHS34" s="137"/>
      <c r="HHT34" s="137"/>
      <c r="HHU34" s="137"/>
      <c r="HHV34" s="137"/>
      <c r="HHW34" s="137"/>
      <c r="HHX34" s="137"/>
      <c r="HHY34" s="137"/>
      <c r="HHZ34" s="137"/>
      <c r="HIA34" s="137"/>
      <c r="HIB34" s="137"/>
      <c r="HIC34" s="137"/>
      <c r="HID34" s="137"/>
      <c r="HIE34" s="137"/>
      <c r="HIF34" s="137"/>
      <c r="HIG34" s="137"/>
      <c r="HIH34" s="137"/>
      <c r="HII34" s="137"/>
      <c r="HIJ34" s="137"/>
      <c r="HIK34" s="137"/>
      <c r="HIL34" s="137"/>
      <c r="HIM34" s="137"/>
      <c r="HIN34" s="137"/>
      <c r="HIO34" s="137"/>
      <c r="HIP34" s="137"/>
      <c r="HIQ34" s="137"/>
      <c r="HIR34" s="137"/>
      <c r="HIS34" s="137"/>
      <c r="HIT34" s="137"/>
      <c r="HIU34" s="137"/>
      <c r="HIV34" s="137"/>
      <c r="HIW34" s="137"/>
      <c r="HIX34" s="137"/>
      <c r="HIY34" s="137"/>
      <c r="HIZ34" s="137"/>
      <c r="HJA34" s="137"/>
      <c r="HJB34" s="137"/>
      <c r="HJC34" s="137"/>
      <c r="HJD34" s="137"/>
      <c r="HJE34" s="137"/>
      <c r="HJF34" s="137"/>
      <c r="HJG34" s="137"/>
      <c r="HJH34" s="137"/>
      <c r="HJI34" s="137"/>
      <c r="HJJ34" s="137"/>
      <c r="HJK34" s="137"/>
      <c r="HJL34" s="137"/>
      <c r="HJM34" s="137"/>
      <c r="HJN34" s="137"/>
      <c r="HJO34" s="137"/>
      <c r="HJP34" s="137"/>
      <c r="HJQ34" s="137"/>
      <c r="HJR34" s="137"/>
      <c r="HJS34" s="137"/>
      <c r="HJT34" s="137"/>
      <c r="HJU34" s="137"/>
      <c r="HJV34" s="137"/>
      <c r="HJW34" s="137"/>
      <c r="HJX34" s="137"/>
      <c r="HJY34" s="137"/>
      <c r="HJZ34" s="137"/>
      <c r="HKA34" s="137"/>
      <c r="HKB34" s="137"/>
      <c r="HKC34" s="137"/>
      <c r="HKD34" s="137"/>
      <c r="HKE34" s="137"/>
      <c r="HKF34" s="137"/>
      <c r="HKG34" s="137"/>
      <c r="HKH34" s="137"/>
      <c r="HKI34" s="137"/>
      <c r="HKJ34" s="137"/>
      <c r="HKK34" s="137"/>
      <c r="HKL34" s="137"/>
      <c r="HKM34" s="137"/>
      <c r="HKN34" s="137"/>
      <c r="HKO34" s="137"/>
      <c r="HKP34" s="137"/>
      <c r="HKQ34" s="137"/>
      <c r="HKR34" s="137"/>
      <c r="HKS34" s="137"/>
      <c r="HKT34" s="137"/>
      <c r="HKU34" s="137"/>
      <c r="HKV34" s="137"/>
      <c r="HKW34" s="137"/>
      <c r="HKX34" s="137"/>
      <c r="HKY34" s="137"/>
      <c r="HKZ34" s="137"/>
      <c r="HLA34" s="137"/>
      <c r="HLB34" s="137"/>
      <c r="HLC34" s="137"/>
      <c r="HLD34" s="137"/>
      <c r="HLE34" s="137"/>
      <c r="HLF34" s="137"/>
      <c r="HLG34" s="137"/>
      <c r="HLH34" s="137"/>
      <c r="HLI34" s="137"/>
      <c r="HLJ34" s="137"/>
      <c r="HLK34" s="137"/>
      <c r="HLL34" s="137"/>
      <c r="HLM34" s="137"/>
      <c r="HLN34" s="137"/>
      <c r="HLO34" s="137"/>
      <c r="HLP34" s="137"/>
      <c r="HLQ34" s="137"/>
      <c r="HLR34" s="137"/>
      <c r="HLS34" s="137"/>
      <c r="HLT34" s="137"/>
      <c r="HLU34" s="137"/>
      <c r="HLV34" s="137"/>
      <c r="HLW34" s="137"/>
      <c r="HLX34" s="137"/>
      <c r="HLY34" s="137"/>
      <c r="HLZ34" s="137"/>
      <c r="HMA34" s="137"/>
      <c r="HMB34" s="137"/>
      <c r="HMC34" s="137"/>
      <c r="HMD34" s="137"/>
      <c r="HME34" s="137"/>
      <c r="HMF34" s="137"/>
      <c r="HMG34" s="137"/>
      <c r="HMH34" s="137"/>
      <c r="HMI34" s="137"/>
      <c r="HMJ34" s="137"/>
      <c r="HMK34" s="137"/>
      <c r="HML34" s="137"/>
      <c r="HMM34" s="137"/>
      <c r="HMN34" s="137"/>
      <c r="HMO34" s="137"/>
      <c r="HMP34" s="137"/>
      <c r="HMQ34" s="137"/>
      <c r="HMR34" s="137"/>
      <c r="HMS34" s="137"/>
      <c r="HMT34" s="137"/>
      <c r="HMU34" s="137"/>
      <c r="HMV34" s="137"/>
      <c r="HMW34" s="137"/>
      <c r="HMX34" s="137"/>
      <c r="HMY34" s="137"/>
      <c r="HMZ34" s="137"/>
      <c r="HNA34" s="137"/>
      <c r="HNB34" s="137"/>
      <c r="HNC34" s="137"/>
      <c r="HND34" s="137"/>
      <c r="HNE34" s="137"/>
      <c r="HNF34" s="137"/>
      <c r="HNG34" s="137"/>
      <c r="HNH34" s="137"/>
      <c r="HNI34" s="137"/>
      <c r="HNJ34" s="137"/>
      <c r="HNK34" s="137"/>
      <c r="HNL34" s="137"/>
      <c r="HNM34" s="137"/>
      <c r="HNN34" s="137"/>
      <c r="HNO34" s="137"/>
      <c r="HNP34" s="137"/>
      <c r="HNQ34" s="137"/>
      <c r="HNR34" s="137"/>
      <c r="HNS34" s="137"/>
      <c r="HNT34" s="137"/>
      <c r="HNU34" s="137"/>
      <c r="HNV34" s="137"/>
      <c r="HNW34" s="137"/>
      <c r="HNX34" s="137"/>
      <c r="HNY34" s="137"/>
      <c r="HNZ34" s="137"/>
      <c r="HOA34" s="137"/>
      <c r="HOB34" s="137"/>
      <c r="HOC34" s="137"/>
      <c r="HOD34" s="137"/>
      <c r="HOE34" s="137"/>
      <c r="HOF34" s="137"/>
      <c r="HOG34" s="137"/>
      <c r="HOH34" s="137"/>
      <c r="HOI34" s="137"/>
      <c r="HOJ34" s="137"/>
      <c r="HOK34" s="137"/>
      <c r="HOL34" s="137"/>
      <c r="HOM34" s="137"/>
      <c r="HON34" s="137"/>
      <c r="HOO34" s="137"/>
      <c r="HOP34" s="137"/>
      <c r="HOQ34" s="137"/>
      <c r="HOR34" s="137"/>
      <c r="HOS34" s="137"/>
      <c r="HOT34" s="137"/>
      <c r="HOU34" s="137"/>
      <c r="HOV34" s="137"/>
      <c r="HOW34" s="137"/>
      <c r="HOX34" s="137"/>
      <c r="HOY34" s="137"/>
      <c r="HOZ34" s="137"/>
      <c r="HPA34" s="137"/>
      <c r="HPB34" s="137"/>
      <c r="HPC34" s="137"/>
      <c r="HPD34" s="137"/>
      <c r="HPE34" s="137"/>
      <c r="HPF34" s="137"/>
      <c r="HPG34" s="137"/>
      <c r="HPH34" s="137"/>
      <c r="HPI34" s="137"/>
      <c r="HPJ34" s="137"/>
      <c r="HPK34" s="137"/>
      <c r="HPL34" s="137"/>
      <c r="HPM34" s="137"/>
      <c r="HPN34" s="137"/>
      <c r="HPO34" s="137"/>
      <c r="HPP34" s="137"/>
      <c r="HPQ34" s="137"/>
      <c r="HPR34" s="137"/>
      <c r="HPS34" s="137"/>
      <c r="HPT34" s="137"/>
      <c r="HPU34" s="137"/>
      <c r="HPV34" s="137"/>
      <c r="HPW34" s="137"/>
      <c r="HPX34" s="137"/>
      <c r="HPY34" s="137"/>
      <c r="HPZ34" s="137"/>
      <c r="HQA34" s="137"/>
      <c r="HQB34" s="137"/>
      <c r="HQC34" s="137"/>
      <c r="HQD34" s="137"/>
      <c r="HQE34" s="137"/>
      <c r="HQF34" s="137"/>
      <c r="HQG34" s="137"/>
      <c r="HQH34" s="137"/>
      <c r="HQI34" s="137"/>
      <c r="HQJ34" s="137"/>
      <c r="HQK34" s="137"/>
      <c r="HQL34" s="137"/>
      <c r="HQM34" s="137"/>
      <c r="HQN34" s="137"/>
      <c r="HQO34" s="137"/>
      <c r="HQP34" s="137"/>
      <c r="HQQ34" s="137"/>
      <c r="HQR34" s="137"/>
      <c r="HQS34" s="137"/>
      <c r="HQT34" s="137"/>
      <c r="HQU34" s="137"/>
      <c r="HQV34" s="137"/>
      <c r="HQW34" s="137"/>
      <c r="HQX34" s="137"/>
      <c r="HQY34" s="137"/>
      <c r="HQZ34" s="137"/>
      <c r="HRA34" s="137"/>
      <c r="HRB34" s="137"/>
      <c r="HRC34" s="137"/>
      <c r="HRD34" s="137"/>
      <c r="HRE34" s="137"/>
      <c r="HRF34" s="137"/>
      <c r="HRG34" s="137"/>
      <c r="HRH34" s="137"/>
      <c r="HRI34" s="137"/>
      <c r="HRJ34" s="137"/>
      <c r="HRK34" s="137"/>
      <c r="HRL34" s="137"/>
      <c r="HRM34" s="137"/>
      <c r="HRN34" s="137"/>
      <c r="HRO34" s="137"/>
      <c r="HRP34" s="137"/>
      <c r="HRQ34" s="137"/>
      <c r="HRR34" s="137"/>
      <c r="HRS34" s="137"/>
      <c r="HRT34" s="137"/>
      <c r="HRU34" s="137"/>
      <c r="HRV34" s="137"/>
      <c r="HRW34" s="137"/>
      <c r="HRX34" s="137"/>
      <c r="HRY34" s="137"/>
      <c r="HRZ34" s="137"/>
      <c r="HSA34" s="137"/>
      <c r="HSB34" s="137"/>
      <c r="HSC34" s="137"/>
      <c r="HSD34" s="137"/>
      <c r="HSE34" s="137"/>
      <c r="HSF34" s="137"/>
      <c r="HSG34" s="137"/>
      <c r="HSH34" s="137"/>
      <c r="HSI34" s="137"/>
      <c r="HSJ34" s="137"/>
      <c r="HSK34" s="137"/>
      <c r="HSL34" s="137"/>
      <c r="HSM34" s="137"/>
      <c r="HSN34" s="137"/>
      <c r="HSO34" s="137"/>
      <c r="HSP34" s="137"/>
      <c r="HSQ34" s="137"/>
      <c r="HSR34" s="137"/>
      <c r="HSS34" s="137"/>
      <c r="HST34" s="137"/>
      <c r="HSU34" s="137"/>
      <c r="HSV34" s="137"/>
      <c r="HSW34" s="137"/>
      <c r="HSX34" s="137"/>
      <c r="HSY34" s="137"/>
      <c r="HSZ34" s="137"/>
      <c r="HTA34" s="137"/>
      <c r="HTB34" s="137"/>
      <c r="HTC34" s="137"/>
      <c r="HTD34" s="137"/>
      <c r="HTE34" s="137"/>
      <c r="HTF34" s="137"/>
      <c r="HTG34" s="137"/>
      <c r="HTH34" s="137"/>
      <c r="HTI34" s="137"/>
      <c r="HTJ34" s="137"/>
      <c r="HTK34" s="137"/>
      <c r="HTL34" s="137"/>
      <c r="HTM34" s="137"/>
      <c r="HTN34" s="137"/>
      <c r="HTO34" s="137"/>
      <c r="HTP34" s="137"/>
      <c r="HTQ34" s="137"/>
      <c r="HTR34" s="137"/>
      <c r="HTS34" s="137"/>
      <c r="HTT34" s="137"/>
      <c r="HTU34" s="137"/>
      <c r="HTV34" s="137"/>
      <c r="HTW34" s="137"/>
      <c r="HTX34" s="137"/>
      <c r="HTY34" s="137"/>
      <c r="HTZ34" s="137"/>
      <c r="HUA34" s="137"/>
      <c r="HUB34" s="137"/>
      <c r="HUC34" s="137"/>
      <c r="HUD34" s="137"/>
      <c r="HUE34" s="137"/>
      <c r="HUF34" s="137"/>
      <c r="HUG34" s="137"/>
      <c r="HUH34" s="137"/>
      <c r="HUI34" s="137"/>
      <c r="HUJ34" s="137"/>
      <c r="HUK34" s="137"/>
      <c r="HUL34" s="137"/>
      <c r="HUM34" s="137"/>
      <c r="HUN34" s="137"/>
      <c r="HUO34" s="137"/>
      <c r="HUP34" s="137"/>
      <c r="HUQ34" s="137"/>
      <c r="HUR34" s="137"/>
      <c r="HUS34" s="137"/>
      <c r="HUT34" s="137"/>
      <c r="HUU34" s="137"/>
      <c r="HUV34" s="137"/>
      <c r="HUW34" s="137"/>
      <c r="HUX34" s="137"/>
      <c r="HUY34" s="137"/>
      <c r="HUZ34" s="137"/>
      <c r="HVA34" s="137"/>
      <c r="HVB34" s="137"/>
      <c r="HVC34" s="137"/>
      <c r="HVD34" s="137"/>
      <c r="HVE34" s="137"/>
      <c r="HVF34" s="137"/>
      <c r="HVG34" s="137"/>
      <c r="HVH34" s="137"/>
      <c r="HVI34" s="137"/>
      <c r="HVJ34" s="137"/>
      <c r="HVK34" s="137"/>
      <c r="HVL34" s="137"/>
      <c r="HVM34" s="137"/>
      <c r="HVN34" s="137"/>
      <c r="HVO34" s="137"/>
      <c r="HVP34" s="137"/>
      <c r="HVQ34" s="137"/>
      <c r="HVR34" s="137"/>
      <c r="HVS34" s="137"/>
      <c r="HVT34" s="137"/>
      <c r="HVU34" s="137"/>
      <c r="HVV34" s="137"/>
      <c r="HVW34" s="137"/>
      <c r="HVX34" s="137"/>
      <c r="HVY34" s="137"/>
      <c r="HVZ34" s="137"/>
      <c r="HWA34" s="137"/>
      <c r="HWB34" s="137"/>
      <c r="HWC34" s="137"/>
      <c r="HWD34" s="137"/>
      <c r="HWE34" s="137"/>
      <c r="HWF34" s="137"/>
      <c r="HWG34" s="137"/>
      <c r="HWH34" s="137"/>
      <c r="HWI34" s="137"/>
      <c r="HWJ34" s="137"/>
      <c r="HWK34" s="137"/>
      <c r="HWL34" s="137"/>
      <c r="HWM34" s="137"/>
      <c r="HWN34" s="137"/>
      <c r="HWO34" s="137"/>
      <c r="HWP34" s="137"/>
      <c r="HWQ34" s="137"/>
      <c r="HWR34" s="137"/>
      <c r="HWS34" s="137"/>
      <c r="HWT34" s="137"/>
      <c r="HWU34" s="137"/>
      <c r="HWV34" s="137"/>
      <c r="HWW34" s="137"/>
      <c r="HWX34" s="137"/>
      <c r="HWY34" s="137"/>
      <c r="HWZ34" s="137"/>
      <c r="HXA34" s="137"/>
      <c r="HXB34" s="137"/>
      <c r="HXC34" s="137"/>
      <c r="HXD34" s="137"/>
      <c r="HXE34" s="137"/>
      <c r="HXF34" s="137"/>
      <c r="HXG34" s="137"/>
      <c r="HXH34" s="137"/>
      <c r="HXI34" s="137"/>
      <c r="HXJ34" s="137"/>
      <c r="HXK34" s="137"/>
      <c r="HXL34" s="137"/>
      <c r="HXM34" s="137"/>
      <c r="HXN34" s="137"/>
      <c r="HXO34" s="137"/>
      <c r="HXP34" s="137"/>
      <c r="HXQ34" s="137"/>
      <c r="HXR34" s="137"/>
      <c r="HXS34" s="137"/>
      <c r="HXT34" s="137"/>
      <c r="HXU34" s="137"/>
      <c r="HXV34" s="137"/>
      <c r="HXW34" s="137"/>
      <c r="HXX34" s="137"/>
      <c r="HXY34" s="137"/>
      <c r="HXZ34" s="137"/>
      <c r="HYA34" s="137"/>
      <c r="HYB34" s="137"/>
      <c r="HYC34" s="137"/>
      <c r="HYD34" s="137"/>
      <c r="HYE34" s="137"/>
      <c r="HYF34" s="137"/>
      <c r="HYG34" s="137"/>
      <c r="HYH34" s="137"/>
      <c r="HYI34" s="137"/>
      <c r="HYJ34" s="137"/>
      <c r="HYK34" s="137"/>
      <c r="HYL34" s="137"/>
      <c r="HYM34" s="137"/>
      <c r="HYN34" s="137"/>
      <c r="HYO34" s="137"/>
      <c r="HYP34" s="137"/>
      <c r="HYQ34" s="137"/>
      <c r="HYR34" s="137"/>
      <c r="HYS34" s="137"/>
      <c r="HYT34" s="137"/>
      <c r="HYU34" s="137"/>
      <c r="HYV34" s="137"/>
      <c r="HYW34" s="137"/>
      <c r="HYX34" s="137"/>
      <c r="HYY34" s="137"/>
      <c r="HYZ34" s="137"/>
      <c r="HZA34" s="137"/>
      <c r="HZB34" s="137"/>
      <c r="HZC34" s="137"/>
      <c r="HZD34" s="137"/>
      <c r="HZE34" s="137"/>
      <c r="HZF34" s="137"/>
      <c r="HZG34" s="137"/>
      <c r="HZH34" s="137"/>
      <c r="HZI34" s="137"/>
      <c r="HZJ34" s="137"/>
      <c r="HZK34" s="137"/>
      <c r="HZL34" s="137"/>
      <c r="HZM34" s="137"/>
      <c r="HZN34" s="137"/>
      <c r="HZO34" s="137"/>
      <c r="HZP34" s="137"/>
      <c r="HZQ34" s="137"/>
      <c r="HZR34" s="137"/>
      <c r="HZS34" s="137"/>
      <c r="HZT34" s="137"/>
      <c r="HZU34" s="137"/>
      <c r="HZV34" s="137"/>
      <c r="HZW34" s="137"/>
      <c r="HZX34" s="137"/>
      <c r="HZY34" s="137"/>
      <c r="HZZ34" s="137"/>
      <c r="IAA34" s="137"/>
      <c r="IAB34" s="137"/>
      <c r="IAC34" s="137"/>
      <c r="IAD34" s="137"/>
      <c r="IAE34" s="137"/>
      <c r="IAF34" s="137"/>
      <c r="IAG34" s="137"/>
      <c r="IAH34" s="137"/>
      <c r="IAI34" s="137"/>
      <c r="IAJ34" s="137"/>
      <c r="IAK34" s="137"/>
      <c r="IAL34" s="137"/>
      <c r="IAM34" s="137"/>
      <c r="IAN34" s="137"/>
      <c r="IAO34" s="137"/>
      <c r="IAP34" s="137"/>
      <c r="IAQ34" s="137"/>
      <c r="IAR34" s="137"/>
      <c r="IAS34" s="137"/>
      <c r="IAT34" s="137"/>
      <c r="IAU34" s="137"/>
      <c r="IAV34" s="137"/>
      <c r="IAW34" s="137"/>
      <c r="IAX34" s="137"/>
      <c r="IAY34" s="137"/>
      <c r="IAZ34" s="137"/>
      <c r="IBA34" s="137"/>
      <c r="IBB34" s="137"/>
      <c r="IBC34" s="137"/>
      <c r="IBD34" s="137"/>
      <c r="IBE34" s="137"/>
      <c r="IBF34" s="137"/>
      <c r="IBG34" s="137"/>
      <c r="IBH34" s="137"/>
      <c r="IBI34" s="137"/>
      <c r="IBJ34" s="137"/>
      <c r="IBK34" s="137"/>
      <c r="IBL34" s="137"/>
      <c r="IBM34" s="137"/>
      <c r="IBN34" s="137"/>
      <c r="IBO34" s="137"/>
      <c r="IBP34" s="137"/>
      <c r="IBQ34" s="137"/>
      <c r="IBR34" s="137"/>
      <c r="IBS34" s="137"/>
      <c r="IBT34" s="137"/>
      <c r="IBU34" s="137"/>
      <c r="IBV34" s="137"/>
      <c r="IBW34" s="137"/>
      <c r="IBX34" s="137"/>
      <c r="IBY34" s="137"/>
      <c r="IBZ34" s="137"/>
      <c r="ICA34" s="137"/>
      <c r="ICB34" s="137"/>
      <c r="ICC34" s="137"/>
      <c r="ICD34" s="137"/>
      <c r="ICE34" s="137"/>
      <c r="ICF34" s="137"/>
      <c r="ICG34" s="137"/>
      <c r="ICH34" s="137"/>
      <c r="ICI34" s="137"/>
      <c r="ICJ34" s="137"/>
      <c r="ICK34" s="137"/>
      <c r="ICL34" s="137"/>
      <c r="ICM34" s="137"/>
      <c r="ICN34" s="137"/>
      <c r="ICO34" s="137"/>
      <c r="ICP34" s="137"/>
      <c r="ICQ34" s="137"/>
      <c r="ICR34" s="137"/>
      <c r="ICS34" s="137"/>
      <c r="ICT34" s="137"/>
      <c r="ICU34" s="137"/>
      <c r="ICV34" s="137"/>
      <c r="ICW34" s="137"/>
      <c r="ICX34" s="137"/>
      <c r="ICY34" s="137"/>
      <c r="ICZ34" s="137"/>
      <c r="IDA34" s="137"/>
      <c r="IDB34" s="137"/>
      <c r="IDC34" s="137"/>
      <c r="IDD34" s="137"/>
      <c r="IDE34" s="137"/>
      <c r="IDF34" s="137"/>
      <c r="IDG34" s="137"/>
      <c r="IDH34" s="137"/>
      <c r="IDI34" s="137"/>
      <c r="IDJ34" s="137"/>
      <c r="IDK34" s="137"/>
      <c r="IDL34" s="137"/>
      <c r="IDM34" s="137"/>
      <c r="IDN34" s="137"/>
      <c r="IDO34" s="137"/>
      <c r="IDP34" s="137"/>
      <c r="IDQ34" s="137"/>
      <c r="IDR34" s="137"/>
      <c r="IDS34" s="137"/>
      <c r="IDT34" s="137"/>
      <c r="IDU34" s="137"/>
      <c r="IDV34" s="137"/>
      <c r="IDW34" s="137"/>
      <c r="IDX34" s="137"/>
      <c r="IDY34" s="137"/>
      <c r="IDZ34" s="137"/>
      <c r="IEA34" s="137"/>
      <c r="IEB34" s="137"/>
      <c r="IEC34" s="137"/>
      <c r="IED34" s="137"/>
      <c r="IEE34" s="137"/>
      <c r="IEF34" s="137"/>
      <c r="IEG34" s="137"/>
      <c r="IEH34" s="137"/>
      <c r="IEI34" s="137"/>
      <c r="IEJ34" s="137"/>
      <c r="IEK34" s="137"/>
      <c r="IEL34" s="137"/>
      <c r="IEM34" s="137"/>
      <c r="IEN34" s="137"/>
      <c r="IEO34" s="137"/>
      <c r="IEP34" s="137"/>
      <c r="IEQ34" s="137"/>
      <c r="IER34" s="137"/>
      <c r="IES34" s="137"/>
      <c r="IET34" s="137"/>
      <c r="IEU34" s="137"/>
      <c r="IEV34" s="137"/>
      <c r="IEW34" s="137"/>
      <c r="IEX34" s="137"/>
      <c r="IEY34" s="137"/>
      <c r="IEZ34" s="137"/>
      <c r="IFA34" s="137"/>
      <c r="IFB34" s="137"/>
      <c r="IFC34" s="137"/>
      <c r="IFD34" s="137"/>
      <c r="IFE34" s="137"/>
      <c r="IFF34" s="137"/>
      <c r="IFG34" s="137"/>
      <c r="IFH34" s="137"/>
      <c r="IFI34" s="137"/>
      <c r="IFJ34" s="137"/>
      <c r="IFK34" s="137"/>
      <c r="IFL34" s="137"/>
      <c r="IFM34" s="137"/>
      <c r="IFN34" s="137"/>
      <c r="IFO34" s="137"/>
      <c r="IFP34" s="137"/>
      <c r="IFQ34" s="137"/>
      <c r="IFR34" s="137"/>
      <c r="IFS34" s="137"/>
      <c r="IFT34" s="137"/>
      <c r="IFU34" s="137"/>
      <c r="IFV34" s="137"/>
      <c r="IFW34" s="137"/>
      <c r="IFX34" s="137"/>
      <c r="IFY34" s="137"/>
      <c r="IFZ34" s="137"/>
      <c r="IGA34" s="137"/>
      <c r="IGB34" s="137"/>
      <c r="IGC34" s="137"/>
      <c r="IGD34" s="137"/>
      <c r="IGE34" s="137"/>
      <c r="IGF34" s="137"/>
      <c r="IGG34" s="137"/>
      <c r="IGH34" s="137"/>
      <c r="IGI34" s="137"/>
      <c r="IGJ34" s="137"/>
      <c r="IGK34" s="137"/>
      <c r="IGL34" s="137"/>
      <c r="IGM34" s="137"/>
      <c r="IGN34" s="137"/>
      <c r="IGO34" s="137"/>
      <c r="IGP34" s="137"/>
      <c r="IGQ34" s="137"/>
      <c r="IGR34" s="137"/>
      <c r="IGS34" s="137"/>
      <c r="IGT34" s="137"/>
      <c r="IGU34" s="137"/>
      <c r="IGV34" s="137"/>
      <c r="IGW34" s="137"/>
      <c r="IGX34" s="137"/>
      <c r="IGY34" s="137"/>
      <c r="IGZ34" s="137"/>
      <c r="IHA34" s="137"/>
      <c r="IHB34" s="137"/>
      <c r="IHC34" s="137"/>
      <c r="IHD34" s="137"/>
      <c r="IHE34" s="137"/>
      <c r="IHF34" s="137"/>
      <c r="IHG34" s="137"/>
      <c r="IHH34" s="137"/>
      <c r="IHI34" s="137"/>
      <c r="IHJ34" s="137"/>
      <c r="IHK34" s="137"/>
      <c r="IHL34" s="137"/>
      <c r="IHM34" s="137"/>
      <c r="IHN34" s="137"/>
      <c r="IHO34" s="137"/>
      <c r="IHP34" s="137"/>
      <c r="IHQ34" s="137"/>
      <c r="IHR34" s="137"/>
      <c r="IHS34" s="137"/>
      <c r="IHT34" s="137"/>
      <c r="IHU34" s="137"/>
      <c r="IHV34" s="137"/>
      <c r="IHW34" s="137"/>
      <c r="IHX34" s="137"/>
      <c r="IHY34" s="137"/>
      <c r="IHZ34" s="137"/>
      <c r="IIA34" s="137"/>
      <c r="IIB34" s="137"/>
      <c r="IIC34" s="137"/>
      <c r="IID34" s="137"/>
      <c r="IIE34" s="137"/>
      <c r="IIF34" s="137"/>
      <c r="IIG34" s="137"/>
      <c r="IIH34" s="137"/>
      <c r="III34" s="137"/>
      <c r="IIJ34" s="137"/>
      <c r="IIK34" s="137"/>
      <c r="IIL34" s="137"/>
      <c r="IIM34" s="137"/>
      <c r="IIN34" s="137"/>
      <c r="IIO34" s="137"/>
      <c r="IIP34" s="137"/>
      <c r="IIQ34" s="137"/>
      <c r="IIR34" s="137"/>
      <c r="IIS34" s="137"/>
      <c r="IIT34" s="137"/>
      <c r="IIU34" s="137"/>
      <c r="IIV34" s="137"/>
      <c r="IIW34" s="137"/>
      <c r="IIX34" s="137"/>
      <c r="IIY34" s="137"/>
      <c r="IIZ34" s="137"/>
      <c r="IJA34" s="137"/>
      <c r="IJB34" s="137"/>
      <c r="IJC34" s="137"/>
      <c r="IJD34" s="137"/>
      <c r="IJE34" s="137"/>
      <c r="IJF34" s="137"/>
      <c r="IJG34" s="137"/>
      <c r="IJH34" s="137"/>
      <c r="IJI34" s="137"/>
      <c r="IJJ34" s="137"/>
      <c r="IJK34" s="137"/>
      <c r="IJL34" s="137"/>
      <c r="IJM34" s="137"/>
      <c r="IJN34" s="137"/>
      <c r="IJO34" s="137"/>
      <c r="IJP34" s="137"/>
      <c r="IJQ34" s="137"/>
      <c r="IJR34" s="137"/>
      <c r="IJS34" s="137"/>
      <c r="IJT34" s="137"/>
      <c r="IJU34" s="137"/>
      <c r="IJV34" s="137"/>
      <c r="IJW34" s="137"/>
      <c r="IJX34" s="137"/>
      <c r="IJY34" s="137"/>
      <c r="IJZ34" s="137"/>
      <c r="IKA34" s="137"/>
      <c r="IKB34" s="137"/>
      <c r="IKC34" s="137"/>
      <c r="IKD34" s="137"/>
      <c r="IKE34" s="137"/>
      <c r="IKF34" s="137"/>
      <c r="IKG34" s="137"/>
      <c r="IKH34" s="137"/>
      <c r="IKI34" s="137"/>
      <c r="IKJ34" s="137"/>
      <c r="IKK34" s="137"/>
      <c r="IKL34" s="137"/>
      <c r="IKM34" s="137"/>
      <c r="IKN34" s="137"/>
      <c r="IKO34" s="137"/>
      <c r="IKP34" s="137"/>
      <c r="IKQ34" s="137"/>
      <c r="IKR34" s="137"/>
      <c r="IKS34" s="137"/>
      <c r="IKT34" s="137"/>
      <c r="IKU34" s="137"/>
      <c r="IKV34" s="137"/>
      <c r="IKW34" s="137"/>
      <c r="IKX34" s="137"/>
      <c r="IKY34" s="137"/>
      <c r="IKZ34" s="137"/>
      <c r="ILA34" s="137"/>
      <c r="ILB34" s="137"/>
      <c r="ILC34" s="137"/>
      <c r="ILD34" s="137"/>
      <c r="ILE34" s="137"/>
      <c r="ILF34" s="137"/>
      <c r="ILG34" s="137"/>
      <c r="ILH34" s="137"/>
      <c r="ILI34" s="137"/>
      <c r="ILJ34" s="137"/>
      <c r="ILK34" s="137"/>
      <c r="ILL34" s="137"/>
      <c r="ILM34" s="137"/>
      <c r="ILN34" s="137"/>
      <c r="ILO34" s="137"/>
      <c r="ILP34" s="137"/>
      <c r="ILQ34" s="137"/>
      <c r="ILR34" s="137"/>
      <c r="ILS34" s="137"/>
      <c r="ILT34" s="137"/>
      <c r="ILU34" s="137"/>
      <c r="ILV34" s="137"/>
      <c r="ILW34" s="137"/>
      <c r="ILX34" s="137"/>
      <c r="ILY34" s="137"/>
      <c r="ILZ34" s="137"/>
      <c r="IMA34" s="137"/>
      <c r="IMB34" s="137"/>
      <c r="IMC34" s="137"/>
      <c r="IMD34" s="137"/>
      <c r="IME34" s="137"/>
      <c r="IMF34" s="137"/>
      <c r="IMG34" s="137"/>
      <c r="IMH34" s="137"/>
      <c r="IMI34" s="137"/>
      <c r="IMJ34" s="137"/>
      <c r="IMK34" s="137"/>
      <c r="IML34" s="137"/>
      <c r="IMM34" s="137"/>
      <c r="IMN34" s="137"/>
      <c r="IMO34" s="137"/>
      <c r="IMP34" s="137"/>
      <c r="IMQ34" s="137"/>
      <c r="IMR34" s="137"/>
      <c r="IMS34" s="137"/>
      <c r="IMT34" s="137"/>
      <c r="IMU34" s="137"/>
      <c r="IMV34" s="137"/>
      <c r="IMW34" s="137"/>
      <c r="IMX34" s="137"/>
      <c r="IMY34" s="137"/>
      <c r="IMZ34" s="137"/>
      <c r="INA34" s="137"/>
      <c r="INB34" s="137"/>
      <c r="INC34" s="137"/>
      <c r="IND34" s="137"/>
      <c r="INE34" s="137"/>
      <c r="INF34" s="137"/>
      <c r="ING34" s="137"/>
      <c r="INH34" s="137"/>
      <c r="INI34" s="137"/>
      <c r="INJ34" s="137"/>
      <c r="INK34" s="137"/>
      <c r="INL34" s="137"/>
      <c r="INM34" s="137"/>
      <c r="INN34" s="137"/>
      <c r="INO34" s="137"/>
      <c r="INP34" s="137"/>
      <c r="INQ34" s="137"/>
      <c r="INR34" s="137"/>
      <c r="INS34" s="137"/>
      <c r="INT34" s="137"/>
      <c r="INU34" s="137"/>
      <c r="INV34" s="137"/>
      <c r="INW34" s="137"/>
      <c r="INX34" s="137"/>
      <c r="INY34" s="137"/>
      <c r="INZ34" s="137"/>
      <c r="IOA34" s="137"/>
      <c r="IOB34" s="137"/>
      <c r="IOC34" s="137"/>
      <c r="IOD34" s="137"/>
      <c r="IOE34" s="137"/>
      <c r="IOF34" s="137"/>
      <c r="IOG34" s="137"/>
      <c r="IOH34" s="137"/>
      <c r="IOI34" s="137"/>
      <c r="IOJ34" s="137"/>
      <c r="IOK34" s="137"/>
      <c r="IOL34" s="137"/>
      <c r="IOM34" s="137"/>
      <c r="ION34" s="137"/>
      <c r="IOO34" s="137"/>
      <c r="IOP34" s="137"/>
      <c r="IOQ34" s="137"/>
      <c r="IOR34" s="137"/>
      <c r="IOS34" s="137"/>
      <c r="IOT34" s="137"/>
      <c r="IOU34" s="137"/>
      <c r="IOV34" s="137"/>
      <c r="IOW34" s="137"/>
      <c r="IOX34" s="137"/>
      <c r="IOY34" s="137"/>
      <c r="IOZ34" s="137"/>
      <c r="IPA34" s="137"/>
      <c r="IPB34" s="137"/>
      <c r="IPC34" s="137"/>
      <c r="IPD34" s="137"/>
      <c r="IPE34" s="137"/>
      <c r="IPF34" s="137"/>
      <c r="IPG34" s="137"/>
      <c r="IPH34" s="137"/>
      <c r="IPI34" s="137"/>
      <c r="IPJ34" s="137"/>
      <c r="IPK34" s="137"/>
      <c r="IPL34" s="137"/>
      <c r="IPM34" s="137"/>
      <c r="IPN34" s="137"/>
      <c r="IPO34" s="137"/>
      <c r="IPP34" s="137"/>
      <c r="IPQ34" s="137"/>
      <c r="IPR34" s="137"/>
      <c r="IPS34" s="137"/>
      <c r="IPT34" s="137"/>
      <c r="IPU34" s="137"/>
      <c r="IPV34" s="137"/>
      <c r="IPW34" s="137"/>
      <c r="IPX34" s="137"/>
      <c r="IPY34" s="137"/>
      <c r="IPZ34" s="137"/>
      <c r="IQA34" s="137"/>
      <c r="IQB34" s="137"/>
      <c r="IQC34" s="137"/>
      <c r="IQD34" s="137"/>
      <c r="IQE34" s="137"/>
      <c r="IQF34" s="137"/>
      <c r="IQG34" s="137"/>
      <c r="IQH34" s="137"/>
      <c r="IQI34" s="137"/>
      <c r="IQJ34" s="137"/>
      <c r="IQK34" s="137"/>
      <c r="IQL34" s="137"/>
      <c r="IQM34" s="137"/>
      <c r="IQN34" s="137"/>
      <c r="IQO34" s="137"/>
      <c r="IQP34" s="137"/>
      <c r="IQQ34" s="137"/>
      <c r="IQR34" s="137"/>
      <c r="IQS34" s="137"/>
      <c r="IQT34" s="137"/>
      <c r="IQU34" s="137"/>
      <c r="IQV34" s="137"/>
      <c r="IQW34" s="137"/>
      <c r="IQX34" s="137"/>
      <c r="IQY34" s="137"/>
      <c r="IQZ34" s="137"/>
      <c r="IRA34" s="137"/>
      <c r="IRB34" s="137"/>
      <c r="IRC34" s="137"/>
      <c r="IRD34" s="137"/>
      <c r="IRE34" s="137"/>
      <c r="IRF34" s="137"/>
      <c r="IRG34" s="137"/>
      <c r="IRH34" s="137"/>
      <c r="IRI34" s="137"/>
      <c r="IRJ34" s="137"/>
      <c r="IRK34" s="137"/>
      <c r="IRL34" s="137"/>
      <c r="IRM34" s="137"/>
      <c r="IRN34" s="137"/>
      <c r="IRO34" s="137"/>
      <c r="IRP34" s="137"/>
      <c r="IRQ34" s="137"/>
      <c r="IRR34" s="137"/>
      <c r="IRS34" s="137"/>
      <c r="IRT34" s="137"/>
      <c r="IRU34" s="137"/>
      <c r="IRV34" s="137"/>
      <c r="IRW34" s="137"/>
      <c r="IRX34" s="137"/>
      <c r="IRY34" s="137"/>
      <c r="IRZ34" s="137"/>
      <c r="ISA34" s="137"/>
      <c r="ISB34" s="137"/>
      <c r="ISC34" s="137"/>
      <c r="ISD34" s="137"/>
      <c r="ISE34" s="137"/>
      <c r="ISF34" s="137"/>
      <c r="ISG34" s="137"/>
      <c r="ISH34" s="137"/>
      <c r="ISI34" s="137"/>
      <c r="ISJ34" s="137"/>
      <c r="ISK34" s="137"/>
      <c r="ISL34" s="137"/>
      <c r="ISM34" s="137"/>
      <c r="ISN34" s="137"/>
      <c r="ISO34" s="137"/>
      <c r="ISP34" s="137"/>
      <c r="ISQ34" s="137"/>
      <c r="ISR34" s="137"/>
      <c r="ISS34" s="137"/>
      <c r="IST34" s="137"/>
      <c r="ISU34" s="137"/>
      <c r="ISV34" s="137"/>
      <c r="ISW34" s="137"/>
      <c r="ISX34" s="137"/>
      <c r="ISY34" s="137"/>
      <c r="ISZ34" s="137"/>
      <c r="ITA34" s="137"/>
      <c r="ITB34" s="137"/>
      <c r="ITC34" s="137"/>
      <c r="ITD34" s="137"/>
      <c r="ITE34" s="137"/>
      <c r="ITF34" s="137"/>
      <c r="ITG34" s="137"/>
      <c r="ITH34" s="137"/>
      <c r="ITI34" s="137"/>
      <c r="ITJ34" s="137"/>
      <c r="ITK34" s="137"/>
      <c r="ITL34" s="137"/>
      <c r="ITM34" s="137"/>
      <c r="ITN34" s="137"/>
      <c r="ITO34" s="137"/>
      <c r="ITP34" s="137"/>
      <c r="ITQ34" s="137"/>
      <c r="ITR34" s="137"/>
      <c r="ITS34" s="137"/>
      <c r="ITT34" s="137"/>
      <c r="ITU34" s="137"/>
      <c r="ITV34" s="137"/>
      <c r="ITW34" s="137"/>
      <c r="ITX34" s="137"/>
      <c r="ITY34" s="137"/>
      <c r="ITZ34" s="137"/>
      <c r="IUA34" s="137"/>
      <c r="IUB34" s="137"/>
      <c r="IUC34" s="137"/>
      <c r="IUD34" s="137"/>
      <c r="IUE34" s="137"/>
      <c r="IUF34" s="137"/>
      <c r="IUG34" s="137"/>
      <c r="IUH34" s="137"/>
      <c r="IUI34" s="137"/>
      <c r="IUJ34" s="137"/>
      <c r="IUK34" s="137"/>
      <c r="IUL34" s="137"/>
      <c r="IUM34" s="137"/>
      <c r="IUN34" s="137"/>
      <c r="IUO34" s="137"/>
      <c r="IUP34" s="137"/>
      <c r="IUQ34" s="137"/>
      <c r="IUR34" s="137"/>
      <c r="IUS34" s="137"/>
      <c r="IUT34" s="137"/>
      <c r="IUU34" s="137"/>
      <c r="IUV34" s="137"/>
      <c r="IUW34" s="137"/>
      <c r="IUX34" s="137"/>
      <c r="IUY34" s="137"/>
      <c r="IUZ34" s="137"/>
      <c r="IVA34" s="137"/>
      <c r="IVB34" s="137"/>
      <c r="IVC34" s="137"/>
      <c r="IVD34" s="137"/>
      <c r="IVE34" s="137"/>
      <c r="IVF34" s="137"/>
      <c r="IVG34" s="137"/>
      <c r="IVH34" s="137"/>
      <c r="IVI34" s="137"/>
      <c r="IVJ34" s="137"/>
      <c r="IVK34" s="137"/>
      <c r="IVL34" s="137"/>
      <c r="IVM34" s="137"/>
      <c r="IVN34" s="137"/>
      <c r="IVO34" s="137"/>
      <c r="IVP34" s="137"/>
      <c r="IVQ34" s="137"/>
      <c r="IVR34" s="137"/>
      <c r="IVS34" s="137"/>
      <c r="IVT34" s="137"/>
      <c r="IVU34" s="137"/>
      <c r="IVV34" s="137"/>
      <c r="IVW34" s="137"/>
      <c r="IVX34" s="137"/>
      <c r="IVY34" s="137"/>
      <c r="IVZ34" s="137"/>
      <c r="IWA34" s="137"/>
      <c r="IWB34" s="137"/>
      <c r="IWC34" s="137"/>
      <c r="IWD34" s="137"/>
      <c r="IWE34" s="137"/>
      <c r="IWF34" s="137"/>
      <c r="IWG34" s="137"/>
      <c r="IWH34" s="137"/>
      <c r="IWI34" s="137"/>
      <c r="IWJ34" s="137"/>
      <c r="IWK34" s="137"/>
      <c r="IWL34" s="137"/>
      <c r="IWM34" s="137"/>
      <c r="IWN34" s="137"/>
      <c r="IWO34" s="137"/>
      <c r="IWP34" s="137"/>
      <c r="IWQ34" s="137"/>
      <c r="IWR34" s="137"/>
      <c r="IWS34" s="137"/>
      <c r="IWT34" s="137"/>
      <c r="IWU34" s="137"/>
      <c r="IWV34" s="137"/>
      <c r="IWW34" s="137"/>
      <c r="IWX34" s="137"/>
      <c r="IWY34" s="137"/>
      <c r="IWZ34" s="137"/>
      <c r="IXA34" s="137"/>
      <c r="IXB34" s="137"/>
      <c r="IXC34" s="137"/>
      <c r="IXD34" s="137"/>
      <c r="IXE34" s="137"/>
      <c r="IXF34" s="137"/>
      <c r="IXG34" s="137"/>
      <c r="IXH34" s="137"/>
      <c r="IXI34" s="137"/>
      <c r="IXJ34" s="137"/>
      <c r="IXK34" s="137"/>
      <c r="IXL34" s="137"/>
      <c r="IXM34" s="137"/>
      <c r="IXN34" s="137"/>
      <c r="IXO34" s="137"/>
      <c r="IXP34" s="137"/>
      <c r="IXQ34" s="137"/>
      <c r="IXR34" s="137"/>
      <c r="IXS34" s="137"/>
      <c r="IXT34" s="137"/>
      <c r="IXU34" s="137"/>
      <c r="IXV34" s="137"/>
      <c r="IXW34" s="137"/>
      <c r="IXX34" s="137"/>
      <c r="IXY34" s="137"/>
      <c r="IXZ34" s="137"/>
      <c r="IYA34" s="137"/>
      <c r="IYB34" s="137"/>
      <c r="IYC34" s="137"/>
      <c r="IYD34" s="137"/>
      <c r="IYE34" s="137"/>
      <c r="IYF34" s="137"/>
      <c r="IYG34" s="137"/>
      <c r="IYH34" s="137"/>
      <c r="IYI34" s="137"/>
      <c r="IYJ34" s="137"/>
      <c r="IYK34" s="137"/>
      <c r="IYL34" s="137"/>
      <c r="IYM34" s="137"/>
      <c r="IYN34" s="137"/>
      <c r="IYO34" s="137"/>
      <c r="IYP34" s="137"/>
      <c r="IYQ34" s="137"/>
      <c r="IYR34" s="137"/>
      <c r="IYS34" s="137"/>
      <c r="IYT34" s="137"/>
      <c r="IYU34" s="137"/>
      <c r="IYV34" s="137"/>
      <c r="IYW34" s="137"/>
      <c r="IYX34" s="137"/>
      <c r="IYY34" s="137"/>
      <c r="IYZ34" s="137"/>
      <c r="IZA34" s="137"/>
      <c r="IZB34" s="137"/>
      <c r="IZC34" s="137"/>
      <c r="IZD34" s="137"/>
      <c r="IZE34" s="137"/>
      <c r="IZF34" s="137"/>
      <c r="IZG34" s="137"/>
      <c r="IZH34" s="137"/>
      <c r="IZI34" s="137"/>
      <c r="IZJ34" s="137"/>
      <c r="IZK34" s="137"/>
      <c r="IZL34" s="137"/>
      <c r="IZM34" s="137"/>
      <c r="IZN34" s="137"/>
      <c r="IZO34" s="137"/>
      <c r="IZP34" s="137"/>
      <c r="IZQ34" s="137"/>
      <c r="IZR34" s="137"/>
      <c r="IZS34" s="137"/>
      <c r="IZT34" s="137"/>
      <c r="IZU34" s="137"/>
      <c r="IZV34" s="137"/>
      <c r="IZW34" s="137"/>
      <c r="IZX34" s="137"/>
      <c r="IZY34" s="137"/>
      <c r="IZZ34" s="137"/>
      <c r="JAA34" s="137"/>
      <c r="JAB34" s="137"/>
      <c r="JAC34" s="137"/>
      <c r="JAD34" s="137"/>
      <c r="JAE34" s="137"/>
      <c r="JAF34" s="137"/>
      <c r="JAG34" s="137"/>
      <c r="JAH34" s="137"/>
      <c r="JAI34" s="137"/>
      <c r="JAJ34" s="137"/>
      <c r="JAK34" s="137"/>
      <c r="JAL34" s="137"/>
      <c r="JAM34" s="137"/>
      <c r="JAN34" s="137"/>
      <c r="JAO34" s="137"/>
      <c r="JAP34" s="137"/>
      <c r="JAQ34" s="137"/>
      <c r="JAR34" s="137"/>
      <c r="JAS34" s="137"/>
      <c r="JAT34" s="137"/>
      <c r="JAU34" s="137"/>
      <c r="JAV34" s="137"/>
      <c r="JAW34" s="137"/>
      <c r="JAX34" s="137"/>
      <c r="JAY34" s="137"/>
      <c r="JAZ34" s="137"/>
      <c r="JBA34" s="137"/>
      <c r="JBB34" s="137"/>
      <c r="JBC34" s="137"/>
      <c r="JBD34" s="137"/>
      <c r="JBE34" s="137"/>
      <c r="JBF34" s="137"/>
      <c r="JBG34" s="137"/>
      <c r="JBH34" s="137"/>
      <c r="JBI34" s="137"/>
      <c r="JBJ34" s="137"/>
      <c r="JBK34" s="137"/>
      <c r="JBL34" s="137"/>
      <c r="JBM34" s="137"/>
      <c r="JBN34" s="137"/>
      <c r="JBO34" s="137"/>
      <c r="JBP34" s="137"/>
      <c r="JBQ34" s="137"/>
      <c r="JBR34" s="137"/>
      <c r="JBS34" s="137"/>
      <c r="JBT34" s="137"/>
      <c r="JBU34" s="137"/>
      <c r="JBV34" s="137"/>
      <c r="JBW34" s="137"/>
      <c r="JBX34" s="137"/>
      <c r="JBY34" s="137"/>
      <c r="JBZ34" s="137"/>
      <c r="JCA34" s="137"/>
      <c r="JCB34" s="137"/>
      <c r="JCC34" s="137"/>
      <c r="JCD34" s="137"/>
      <c r="JCE34" s="137"/>
      <c r="JCF34" s="137"/>
      <c r="JCG34" s="137"/>
      <c r="JCH34" s="137"/>
      <c r="JCI34" s="137"/>
      <c r="JCJ34" s="137"/>
      <c r="JCK34" s="137"/>
      <c r="JCL34" s="137"/>
      <c r="JCM34" s="137"/>
      <c r="JCN34" s="137"/>
      <c r="JCO34" s="137"/>
      <c r="JCP34" s="137"/>
      <c r="JCQ34" s="137"/>
      <c r="JCR34" s="137"/>
      <c r="JCS34" s="137"/>
      <c r="JCT34" s="137"/>
      <c r="JCU34" s="137"/>
      <c r="JCV34" s="137"/>
      <c r="JCW34" s="137"/>
      <c r="JCX34" s="137"/>
      <c r="JCY34" s="137"/>
      <c r="JCZ34" s="137"/>
      <c r="JDA34" s="137"/>
      <c r="JDB34" s="137"/>
      <c r="JDC34" s="137"/>
      <c r="JDD34" s="137"/>
      <c r="JDE34" s="137"/>
      <c r="JDF34" s="137"/>
      <c r="JDG34" s="137"/>
      <c r="JDH34" s="137"/>
      <c r="JDI34" s="137"/>
      <c r="JDJ34" s="137"/>
      <c r="JDK34" s="137"/>
      <c r="JDL34" s="137"/>
      <c r="JDM34" s="137"/>
      <c r="JDN34" s="137"/>
      <c r="JDO34" s="137"/>
      <c r="JDP34" s="137"/>
      <c r="JDQ34" s="137"/>
      <c r="JDR34" s="137"/>
      <c r="JDS34" s="137"/>
      <c r="JDT34" s="137"/>
      <c r="JDU34" s="137"/>
      <c r="JDV34" s="137"/>
      <c r="JDW34" s="137"/>
      <c r="JDX34" s="137"/>
      <c r="JDY34" s="137"/>
      <c r="JDZ34" s="137"/>
      <c r="JEA34" s="137"/>
      <c r="JEB34" s="137"/>
      <c r="JEC34" s="137"/>
      <c r="JED34" s="137"/>
      <c r="JEE34" s="137"/>
      <c r="JEF34" s="137"/>
      <c r="JEG34" s="137"/>
      <c r="JEH34" s="137"/>
      <c r="JEI34" s="137"/>
      <c r="JEJ34" s="137"/>
      <c r="JEK34" s="137"/>
      <c r="JEL34" s="137"/>
      <c r="JEM34" s="137"/>
      <c r="JEN34" s="137"/>
      <c r="JEO34" s="137"/>
      <c r="JEP34" s="137"/>
      <c r="JEQ34" s="137"/>
      <c r="JER34" s="137"/>
      <c r="JES34" s="137"/>
      <c r="JET34" s="137"/>
      <c r="JEU34" s="137"/>
      <c r="JEV34" s="137"/>
      <c r="JEW34" s="137"/>
      <c r="JEX34" s="137"/>
      <c r="JEY34" s="137"/>
      <c r="JEZ34" s="137"/>
      <c r="JFA34" s="137"/>
      <c r="JFB34" s="137"/>
      <c r="JFC34" s="137"/>
      <c r="JFD34" s="137"/>
      <c r="JFE34" s="137"/>
      <c r="JFF34" s="137"/>
      <c r="JFG34" s="137"/>
      <c r="JFH34" s="137"/>
      <c r="JFI34" s="137"/>
      <c r="JFJ34" s="137"/>
      <c r="JFK34" s="137"/>
      <c r="JFL34" s="137"/>
      <c r="JFM34" s="137"/>
      <c r="JFN34" s="137"/>
      <c r="JFO34" s="137"/>
      <c r="JFP34" s="137"/>
      <c r="JFQ34" s="137"/>
      <c r="JFR34" s="137"/>
      <c r="JFS34" s="137"/>
      <c r="JFT34" s="137"/>
      <c r="JFU34" s="137"/>
      <c r="JFV34" s="137"/>
      <c r="JFW34" s="137"/>
      <c r="JFX34" s="137"/>
      <c r="JFY34" s="137"/>
      <c r="JFZ34" s="137"/>
      <c r="JGA34" s="137"/>
      <c r="JGB34" s="137"/>
      <c r="JGC34" s="137"/>
      <c r="JGD34" s="137"/>
      <c r="JGE34" s="137"/>
      <c r="JGF34" s="137"/>
      <c r="JGG34" s="137"/>
      <c r="JGH34" s="137"/>
      <c r="JGI34" s="137"/>
      <c r="JGJ34" s="137"/>
      <c r="JGK34" s="137"/>
      <c r="JGL34" s="137"/>
      <c r="JGM34" s="137"/>
      <c r="JGN34" s="137"/>
      <c r="JGO34" s="137"/>
      <c r="JGP34" s="137"/>
      <c r="JGQ34" s="137"/>
      <c r="JGR34" s="137"/>
      <c r="JGS34" s="137"/>
      <c r="JGT34" s="137"/>
      <c r="JGU34" s="137"/>
      <c r="JGV34" s="137"/>
      <c r="JGW34" s="137"/>
      <c r="JGX34" s="137"/>
      <c r="JGY34" s="137"/>
      <c r="JGZ34" s="137"/>
      <c r="JHA34" s="137"/>
      <c r="JHB34" s="137"/>
      <c r="JHC34" s="137"/>
      <c r="JHD34" s="137"/>
      <c r="JHE34" s="137"/>
      <c r="JHF34" s="137"/>
      <c r="JHG34" s="137"/>
      <c r="JHH34" s="137"/>
      <c r="JHI34" s="137"/>
      <c r="JHJ34" s="137"/>
      <c r="JHK34" s="137"/>
      <c r="JHL34" s="137"/>
      <c r="JHM34" s="137"/>
      <c r="JHN34" s="137"/>
      <c r="JHO34" s="137"/>
      <c r="JHP34" s="137"/>
      <c r="JHQ34" s="137"/>
      <c r="JHR34" s="137"/>
      <c r="JHS34" s="137"/>
      <c r="JHT34" s="137"/>
      <c r="JHU34" s="137"/>
      <c r="JHV34" s="137"/>
      <c r="JHW34" s="137"/>
      <c r="JHX34" s="137"/>
      <c r="JHY34" s="137"/>
      <c r="JHZ34" s="137"/>
      <c r="JIA34" s="137"/>
      <c r="JIB34" s="137"/>
      <c r="JIC34" s="137"/>
      <c r="JID34" s="137"/>
      <c r="JIE34" s="137"/>
      <c r="JIF34" s="137"/>
      <c r="JIG34" s="137"/>
      <c r="JIH34" s="137"/>
      <c r="JII34" s="137"/>
      <c r="JIJ34" s="137"/>
      <c r="JIK34" s="137"/>
      <c r="JIL34" s="137"/>
      <c r="JIM34" s="137"/>
      <c r="JIN34" s="137"/>
      <c r="JIO34" s="137"/>
      <c r="JIP34" s="137"/>
      <c r="JIQ34" s="137"/>
      <c r="JIR34" s="137"/>
      <c r="JIS34" s="137"/>
      <c r="JIT34" s="137"/>
      <c r="JIU34" s="137"/>
      <c r="JIV34" s="137"/>
      <c r="JIW34" s="137"/>
      <c r="JIX34" s="137"/>
      <c r="JIY34" s="137"/>
      <c r="JIZ34" s="137"/>
      <c r="JJA34" s="137"/>
      <c r="JJB34" s="137"/>
      <c r="JJC34" s="137"/>
      <c r="JJD34" s="137"/>
      <c r="JJE34" s="137"/>
      <c r="JJF34" s="137"/>
      <c r="JJG34" s="137"/>
      <c r="JJH34" s="137"/>
      <c r="JJI34" s="137"/>
      <c r="JJJ34" s="137"/>
      <c r="JJK34" s="137"/>
      <c r="JJL34" s="137"/>
      <c r="JJM34" s="137"/>
      <c r="JJN34" s="137"/>
      <c r="JJO34" s="137"/>
      <c r="JJP34" s="137"/>
      <c r="JJQ34" s="137"/>
      <c r="JJR34" s="137"/>
      <c r="JJS34" s="137"/>
      <c r="JJT34" s="137"/>
      <c r="JJU34" s="137"/>
      <c r="JJV34" s="137"/>
      <c r="JJW34" s="137"/>
      <c r="JJX34" s="137"/>
      <c r="JJY34" s="137"/>
      <c r="JJZ34" s="137"/>
      <c r="JKA34" s="137"/>
      <c r="JKB34" s="137"/>
      <c r="JKC34" s="137"/>
      <c r="JKD34" s="137"/>
      <c r="JKE34" s="137"/>
      <c r="JKF34" s="137"/>
      <c r="JKG34" s="137"/>
      <c r="JKH34" s="137"/>
      <c r="JKI34" s="137"/>
      <c r="JKJ34" s="137"/>
      <c r="JKK34" s="137"/>
      <c r="JKL34" s="137"/>
      <c r="JKM34" s="137"/>
      <c r="JKN34" s="137"/>
      <c r="JKO34" s="137"/>
      <c r="JKP34" s="137"/>
      <c r="JKQ34" s="137"/>
      <c r="JKR34" s="137"/>
      <c r="JKS34" s="137"/>
      <c r="JKT34" s="137"/>
      <c r="JKU34" s="137"/>
      <c r="JKV34" s="137"/>
      <c r="JKW34" s="137"/>
      <c r="JKX34" s="137"/>
      <c r="JKY34" s="137"/>
      <c r="JKZ34" s="137"/>
      <c r="JLA34" s="137"/>
      <c r="JLB34" s="137"/>
      <c r="JLC34" s="137"/>
      <c r="JLD34" s="137"/>
      <c r="JLE34" s="137"/>
      <c r="JLF34" s="137"/>
      <c r="JLG34" s="137"/>
      <c r="JLH34" s="137"/>
      <c r="JLI34" s="137"/>
      <c r="JLJ34" s="137"/>
      <c r="JLK34" s="137"/>
      <c r="JLL34" s="137"/>
      <c r="JLM34" s="137"/>
      <c r="JLN34" s="137"/>
      <c r="JLO34" s="137"/>
      <c r="JLP34" s="137"/>
      <c r="JLQ34" s="137"/>
      <c r="JLR34" s="137"/>
      <c r="JLS34" s="137"/>
      <c r="JLT34" s="137"/>
      <c r="JLU34" s="137"/>
      <c r="JLV34" s="137"/>
      <c r="JLW34" s="137"/>
      <c r="JLX34" s="137"/>
      <c r="JLY34" s="137"/>
      <c r="JLZ34" s="137"/>
      <c r="JMA34" s="137"/>
      <c r="JMB34" s="137"/>
      <c r="JMC34" s="137"/>
      <c r="JMD34" s="137"/>
      <c r="JME34" s="137"/>
      <c r="JMF34" s="137"/>
      <c r="JMG34" s="137"/>
      <c r="JMH34" s="137"/>
      <c r="JMI34" s="137"/>
      <c r="JMJ34" s="137"/>
      <c r="JMK34" s="137"/>
      <c r="JML34" s="137"/>
      <c r="JMM34" s="137"/>
      <c r="JMN34" s="137"/>
      <c r="JMO34" s="137"/>
      <c r="JMP34" s="137"/>
      <c r="JMQ34" s="137"/>
      <c r="JMR34" s="137"/>
      <c r="JMS34" s="137"/>
      <c r="JMT34" s="137"/>
      <c r="JMU34" s="137"/>
      <c r="JMV34" s="137"/>
      <c r="JMW34" s="137"/>
      <c r="JMX34" s="137"/>
      <c r="JMY34" s="137"/>
      <c r="JMZ34" s="137"/>
      <c r="JNA34" s="137"/>
      <c r="JNB34" s="137"/>
      <c r="JNC34" s="137"/>
      <c r="JND34" s="137"/>
      <c r="JNE34" s="137"/>
      <c r="JNF34" s="137"/>
      <c r="JNG34" s="137"/>
      <c r="JNH34" s="137"/>
      <c r="JNI34" s="137"/>
      <c r="JNJ34" s="137"/>
      <c r="JNK34" s="137"/>
      <c r="JNL34" s="137"/>
      <c r="JNM34" s="137"/>
      <c r="JNN34" s="137"/>
      <c r="JNO34" s="137"/>
      <c r="JNP34" s="137"/>
      <c r="JNQ34" s="137"/>
      <c r="JNR34" s="137"/>
      <c r="JNS34" s="137"/>
      <c r="JNT34" s="137"/>
      <c r="JNU34" s="137"/>
      <c r="JNV34" s="137"/>
      <c r="JNW34" s="137"/>
      <c r="JNX34" s="137"/>
      <c r="JNY34" s="137"/>
      <c r="JNZ34" s="137"/>
      <c r="JOA34" s="137"/>
      <c r="JOB34" s="137"/>
      <c r="JOC34" s="137"/>
      <c r="JOD34" s="137"/>
      <c r="JOE34" s="137"/>
      <c r="JOF34" s="137"/>
      <c r="JOG34" s="137"/>
      <c r="JOH34" s="137"/>
      <c r="JOI34" s="137"/>
      <c r="JOJ34" s="137"/>
      <c r="JOK34" s="137"/>
      <c r="JOL34" s="137"/>
      <c r="JOM34" s="137"/>
      <c r="JON34" s="137"/>
      <c r="JOO34" s="137"/>
      <c r="JOP34" s="137"/>
      <c r="JOQ34" s="137"/>
      <c r="JOR34" s="137"/>
      <c r="JOS34" s="137"/>
      <c r="JOT34" s="137"/>
      <c r="JOU34" s="137"/>
      <c r="JOV34" s="137"/>
      <c r="JOW34" s="137"/>
      <c r="JOX34" s="137"/>
      <c r="JOY34" s="137"/>
      <c r="JOZ34" s="137"/>
      <c r="JPA34" s="137"/>
      <c r="JPB34" s="137"/>
      <c r="JPC34" s="137"/>
      <c r="JPD34" s="137"/>
      <c r="JPE34" s="137"/>
      <c r="JPF34" s="137"/>
      <c r="JPG34" s="137"/>
      <c r="JPH34" s="137"/>
      <c r="JPI34" s="137"/>
      <c r="JPJ34" s="137"/>
      <c r="JPK34" s="137"/>
      <c r="JPL34" s="137"/>
      <c r="JPM34" s="137"/>
      <c r="JPN34" s="137"/>
      <c r="JPO34" s="137"/>
      <c r="JPP34" s="137"/>
      <c r="JPQ34" s="137"/>
      <c r="JPR34" s="137"/>
      <c r="JPS34" s="137"/>
      <c r="JPT34" s="137"/>
      <c r="JPU34" s="137"/>
      <c r="JPV34" s="137"/>
      <c r="JPW34" s="137"/>
      <c r="JPX34" s="137"/>
      <c r="JPY34" s="137"/>
      <c r="JPZ34" s="137"/>
      <c r="JQA34" s="137"/>
      <c r="JQB34" s="137"/>
      <c r="JQC34" s="137"/>
      <c r="JQD34" s="137"/>
      <c r="JQE34" s="137"/>
      <c r="JQF34" s="137"/>
      <c r="JQG34" s="137"/>
      <c r="JQH34" s="137"/>
      <c r="JQI34" s="137"/>
      <c r="JQJ34" s="137"/>
      <c r="JQK34" s="137"/>
      <c r="JQL34" s="137"/>
      <c r="JQM34" s="137"/>
      <c r="JQN34" s="137"/>
      <c r="JQO34" s="137"/>
      <c r="JQP34" s="137"/>
      <c r="JQQ34" s="137"/>
      <c r="JQR34" s="137"/>
      <c r="JQS34" s="137"/>
      <c r="JQT34" s="137"/>
      <c r="JQU34" s="137"/>
      <c r="JQV34" s="137"/>
      <c r="JQW34" s="137"/>
      <c r="JQX34" s="137"/>
      <c r="JQY34" s="137"/>
      <c r="JQZ34" s="137"/>
      <c r="JRA34" s="137"/>
      <c r="JRB34" s="137"/>
      <c r="JRC34" s="137"/>
      <c r="JRD34" s="137"/>
      <c r="JRE34" s="137"/>
      <c r="JRF34" s="137"/>
      <c r="JRG34" s="137"/>
      <c r="JRH34" s="137"/>
      <c r="JRI34" s="137"/>
      <c r="JRJ34" s="137"/>
      <c r="JRK34" s="137"/>
      <c r="JRL34" s="137"/>
      <c r="JRM34" s="137"/>
      <c r="JRN34" s="137"/>
      <c r="JRO34" s="137"/>
      <c r="JRP34" s="137"/>
      <c r="JRQ34" s="137"/>
      <c r="JRR34" s="137"/>
      <c r="JRS34" s="137"/>
      <c r="JRT34" s="137"/>
      <c r="JRU34" s="137"/>
      <c r="JRV34" s="137"/>
      <c r="JRW34" s="137"/>
      <c r="JRX34" s="137"/>
      <c r="JRY34" s="137"/>
      <c r="JRZ34" s="137"/>
      <c r="JSA34" s="137"/>
      <c r="JSB34" s="137"/>
      <c r="JSC34" s="137"/>
      <c r="JSD34" s="137"/>
      <c r="JSE34" s="137"/>
      <c r="JSF34" s="137"/>
      <c r="JSG34" s="137"/>
      <c r="JSH34" s="137"/>
      <c r="JSI34" s="137"/>
      <c r="JSJ34" s="137"/>
      <c r="JSK34" s="137"/>
      <c r="JSL34" s="137"/>
      <c r="JSM34" s="137"/>
      <c r="JSN34" s="137"/>
      <c r="JSO34" s="137"/>
      <c r="JSP34" s="137"/>
      <c r="JSQ34" s="137"/>
      <c r="JSR34" s="137"/>
      <c r="JSS34" s="137"/>
      <c r="JST34" s="137"/>
      <c r="JSU34" s="137"/>
      <c r="JSV34" s="137"/>
      <c r="JSW34" s="137"/>
      <c r="JSX34" s="137"/>
      <c r="JSY34" s="137"/>
      <c r="JSZ34" s="137"/>
      <c r="JTA34" s="137"/>
      <c r="JTB34" s="137"/>
      <c r="JTC34" s="137"/>
      <c r="JTD34" s="137"/>
      <c r="JTE34" s="137"/>
      <c r="JTF34" s="137"/>
      <c r="JTG34" s="137"/>
      <c r="JTH34" s="137"/>
      <c r="JTI34" s="137"/>
      <c r="JTJ34" s="137"/>
      <c r="JTK34" s="137"/>
      <c r="JTL34" s="137"/>
      <c r="JTM34" s="137"/>
      <c r="JTN34" s="137"/>
      <c r="JTO34" s="137"/>
      <c r="JTP34" s="137"/>
      <c r="JTQ34" s="137"/>
      <c r="JTR34" s="137"/>
      <c r="JTS34" s="137"/>
      <c r="JTT34" s="137"/>
      <c r="JTU34" s="137"/>
      <c r="JTV34" s="137"/>
      <c r="JTW34" s="137"/>
      <c r="JTX34" s="137"/>
      <c r="JTY34" s="137"/>
      <c r="JTZ34" s="137"/>
      <c r="JUA34" s="137"/>
      <c r="JUB34" s="137"/>
      <c r="JUC34" s="137"/>
      <c r="JUD34" s="137"/>
      <c r="JUE34" s="137"/>
      <c r="JUF34" s="137"/>
      <c r="JUG34" s="137"/>
      <c r="JUH34" s="137"/>
      <c r="JUI34" s="137"/>
      <c r="JUJ34" s="137"/>
      <c r="JUK34" s="137"/>
      <c r="JUL34" s="137"/>
      <c r="JUM34" s="137"/>
      <c r="JUN34" s="137"/>
      <c r="JUO34" s="137"/>
      <c r="JUP34" s="137"/>
      <c r="JUQ34" s="137"/>
      <c r="JUR34" s="137"/>
      <c r="JUS34" s="137"/>
      <c r="JUT34" s="137"/>
      <c r="JUU34" s="137"/>
      <c r="JUV34" s="137"/>
      <c r="JUW34" s="137"/>
      <c r="JUX34" s="137"/>
      <c r="JUY34" s="137"/>
      <c r="JUZ34" s="137"/>
      <c r="JVA34" s="137"/>
      <c r="JVB34" s="137"/>
      <c r="JVC34" s="137"/>
      <c r="JVD34" s="137"/>
      <c r="JVE34" s="137"/>
      <c r="JVF34" s="137"/>
      <c r="JVG34" s="137"/>
      <c r="JVH34" s="137"/>
      <c r="JVI34" s="137"/>
      <c r="JVJ34" s="137"/>
      <c r="JVK34" s="137"/>
      <c r="JVL34" s="137"/>
      <c r="JVM34" s="137"/>
      <c r="JVN34" s="137"/>
      <c r="JVO34" s="137"/>
      <c r="JVP34" s="137"/>
      <c r="JVQ34" s="137"/>
      <c r="JVR34" s="137"/>
      <c r="JVS34" s="137"/>
      <c r="JVT34" s="137"/>
      <c r="JVU34" s="137"/>
      <c r="JVV34" s="137"/>
      <c r="JVW34" s="137"/>
      <c r="JVX34" s="137"/>
      <c r="JVY34" s="137"/>
      <c r="JVZ34" s="137"/>
      <c r="JWA34" s="137"/>
      <c r="JWB34" s="137"/>
      <c r="JWC34" s="137"/>
      <c r="JWD34" s="137"/>
      <c r="JWE34" s="137"/>
      <c r="JWF34" s="137"/>
      <c r="JWG34" s="137"/>
      <c r="JWH34" s="137"/>
      <c r="JWI34" s="137"/>
      <c r="JWJ34" s="137"/>
      <c r="JWK34" s="137"/>
      <c r="JWL34" s="137"/>
      <c r="JWM34" s="137"/>
      <c r="JWN34" s="137"/>
      <c r="JWO34" s="137"/>
      <c r="JWP34" s="137"/>
      <c r="JWQ34" s="137"/>
      <c r="JWR34" s="137"/>
      <c r="JWS34" s="137"/>
      <c r="JWT34" s="137"/>
      <c r="JWU34" s="137"/>
      <c r="JWV34" s="137"/>
      <c r="JWW34" s="137"/>
      <c r="JWX34" s="137"/>
      <c r="JWY34" s="137"/>
      <c r="JWZ34" s="137"/>
      <c r="JXA34" s="137"/>
      <c r="JXB34" s="137"/>
      <c r="JXC34" s="137"/>
      <c r="JXD34" s="137"/>
      <c r="JXE34" s="137"/>
      <c r="JXF34" s="137"/>
      <c r="JXG34" s="137"/>
      <c r="JXH34" s="137"/>
      <c r="JXI34" s="137"/>
      <c r="JXJ34" s="137"/>
      <c r="JXK34" s="137"/>
      <c r="JXL34" s="137"/>
      <c r="JXM34" s="137"/>
      <c r="JXN34" s="137"/>
      <c r="JXO34" s="137"/>
      <c r="JXP34" s="137"/>
      <c r="JXQ34" s="137"/>
      <c r="JXR34" s="137"/>
      <c r="JXS34" s="137"/>
      <c r="JXT34" s="137"/>
      <c r="JXU34" s="137"/>
      <c r="JXV34" s="137"/>
      <c r="JXW34" s="137"/>
      <c r="JXX34" s="137"/>
      <c r="JXY34" s="137"/>
      <c r="JXZ34" s="137"/>
      <c r="JYA34" s="137"/>
      <c r="JYB34" s="137"/>
      <c r="JYC34" s="137"/>
      <c r="JYD34" s="137"/>
      <c r="JYE34" s="137"/>
      <c r="JYF34" s="137"/>
      <c r="JYG34" s="137"/>
      <c r="JYH34" s="137"/>
      <c r="JYI34" s="137"/>
      <c r="JYJ34" s="137"/>
      <c r="JYK34" s="137"/>
      <c r="JYL34" s="137"/>
      <c r="JYM34" s="137"/>
      <c r="JYN34" s="137"/>
      <c r="JYO34" s="137"/>
      <c r="JYP34" s="137"/>
      <c r="JYQ34" s="137"/>
      <c r="JYR34" s="137"/>
      <c r="JYS34" s="137"/>
      <c r="JYT34" s="137"/>
      <c r="JYU34" s="137"/>
      <c r="JYV34" s="137"/>
      <c r="JYW34" s="137"/>
      <c r="JYX34" s="137"/>
      <c r="JYY34" s="137"/>
      <c r="JYZ34" s="137"/>
      <c r="JZA34" s="137"/>
      <c r="JZB34" s="137"/>
      <c r="JZC34" s="137"/>
      <c r="JZD34" s="137"/>
      <c r="JZE34" s="137"/>
      <c r="JZF34" s="137"/>
      <c r="JZG34" s="137"/>
      <c r="JZH34" s="137"/>
      <c r="JZI34" s="137"/>
      <c r="JZJ34" s="137"/>
      <c r="JZK34" s="137"/>
      <c r="JZL34" s="137"/>
      <c r="JZM34" s="137"/>
      <c r="JZN34" s="137"/>
      <c r="JZO34" s="137"/>
      <c r="JZP34" s="137"/>
      <c r="JZQ34" s="137"/>
      <c r="JZR34" s="137"/>
      <c r="JZS34" s="137"/>
      <c r="JZT34" s="137"/>
      <c r="JZU34" s="137"/>
      <c r="JZV34" s="137"/>
      <c r="JZW34" s="137"/>
      <c r="JZX34" s="137"/>
      <c r="JZY34" s="137"/>
      <c r="JZZ34" s="137"/>
      <c r="KAA34" s="137"/>
      <c r="KAB34" s="137"/>
      <c r="KAC34" s="137"/>
      <c r="KAD34" s="137"/>
      <c r="KAE34" s="137"/>
      <c r="KAF34" s="137"/>
      <c r="KAG34" s="137"/>
      <c r="KAH34" s="137"/>
      <c r="KAI34" s="137"/>
      <c r="KAJ34" s="137"/>
      <c r="KAK34" s="137"/>
      <c r="KAL34" s="137"/>
      <c r="KAM34" s="137"/>
      <c r="KAN34" s="137"/>
      <c r="KAO34" s="137"/>
      <c r="KAP34" s="137"/>
      <c r="KAQ34" s="137"/>
      <c r="KAR34" s="137"/>
      <c r="KAS34" s="137"/>
      <c r="KAT34" s="137"/>
      <c r="KAU34" s="137"/>
      <c r="KAV34" s="137"/>
      <c r="KAW34" s="137"/>
      <c r="KAX34" s="137"/>
      <c r="KAY34" s="137"/>
      <c r="KAZ34" s="137"/>
      <c r="KBA34" s="137"/>
      <c r="KBB34" s="137"/>
      <c r="KBC34" s="137"/>
      <c r="KBD34" s="137"/>
      <c r="KBE34" s="137"/>
      <c r="KBF34" s="137"/>
      <c r="KBG34" s="137"/>
      <c r="KBH34" s="137"/>
      <c r="KBI34" s="137"/>
      <c r="KBJ34" s="137"/>
      <c r="KBK34" s="137"/>
      <c r="KBL34" s="137"/>
      <c r="KBM34" s="137"/>
      <c r="KBN34" s="137"/>
      <c r="KBO34" s="137"/>
      <c r="KBP34" s="137"/>
      <c r="KBQ34" s="137"/>
      <c r="KBR34" s="137"/>
      <c r="KBS34" s="137"/>
      <c r="KBT34" s="137"/>
      <c r="KBU34" s="137"/>
      <c r="KBV34" s="137"/>
      <c r="KBW34" s="137"/>
      <c r="KBX34" s="137"/>
      <c r="KBY34" s="137"/>
      <c r="KBZ34" s="137"/>
      <c r="KCA34" s="137"/>
      <c r="KCB34" s="137"/>
      <c r="KCC34" s="137"/>
      <c r="KCD34" s="137"/>
      <c r="KCE34" s="137"/>
      <c r="KCF34" s="137"/>
      <c r="KCG34" s="137"/>
      <c r="KCH34" s="137"/>
      <c r="KCI34" s="137"/>
      <c r="KCJ34" s="137"/>
      <c r="KCK34" s="137"/>
      <c r="KCL34" s="137"/>
      <c r="KCM34" s="137"/>
      <c r="KCN34" s="137"/>
      <c r="KCO34" s="137"/>
      <c r="KCP34" s="137"/>
      <c r="KCQ34" s="137"/>
      <c r="KCR34" s="137"/>
      <c r="KCS34" s="137"/>
      <c r="KCT34" s="137"/>
      <c r="KCU34" s="137"/>
      <c r="KCV34" s="137"/>
      <c r="KCW34" s="137"/>
      <c r="KCX34" s="137"/>
      <c r="KCY34" s="137"/>
      <c r="KCZ34" s="137"/>
      <c r="KDA34" s="137"/>
      <c r="KDB34" s="137"/>
      <c r="KDC34" s="137"/>
      <c r="KDD34" s="137"/>
      <c r="KDE34" s="137"/>
      <c r="KDF34" s="137"/>
      <c r="KDG34" s="137"/>
      <c r="KDH34" s="137"/>
      <c r="KDI34" s="137"/>
      <c r="KDJ34" s="137"/>
      <c r="KDK34" s="137"/>
      <c r="KDL34" s="137"/>
      <c r="KDM34" s="137"/>
      <c r="KDN34" s="137"/>
      <c r="KDO34" s="137"/>
      <c r="KDP34" s="137"/>
      <c r="KDQ34" s="137"/>
      <c r="KDR34" s="137"/>
      <c r="KDS34" s="137"/>
      <c r="KDT34" s="137"/>
      <c r="KDU34" s="137"/>
      <c r="KDV34" s="137"/>
      <c r="KDW34" s="137"/>
      <c r="KDX34" s="137"/>
      <c r="KDY34" s="137"/>
      <c r="KDZ34" s="137"/>
      <c r="KEA34" s="137"/>
      <c r="KEB34" s="137"/>
      <c r="KEC34" s="137"/>
      <c r="KED34" s="137"/>
      <c r="KEE34" s="137"/>
      <c r="KEF34" s="137"/>
      <c r="KEG34" s="137"/>
      <c r="KEH34" s="137"/>
      <c r="KEI34" s="137"/>
      <c r="KEJ34" s="137"/>
      <c r="KEK34" s="137"/>
      <c r="KEL34" s="137"/>
      <c r="KEM34" s="137"/>
      <c r="KEN34" s="137"/>
      <c r="KEO34" s="137"/>
      <c r="KEP34" s="137"/>
      <c r="KEQ34" s="137"/>
      <c r="KER34" s="137"/>
      <c r="KES34" s="137"/>
      <c r="KET34" s="137"/>
      <c r="KEU34" s="137"/>
      <c r="KEV34" s="137"/>
      <c r="KEW34" s="137"/>
      <c r="KEX34" s="137"/>
      <c r="KEY34" s="137"/>
      <c r="KEZ34" s="137"/>
      <c r="KFA34" s="137"/>
      <c r="KFB34" s="137"/>
      <c r="KFC34" s="137"/>
      <c r="KFD34" s="137"/>
      <c r="KFE34" s="137"/>
      <c r="KFF34" s="137"/>
      <c r="KFG34" s="137"/>
      <c r="KFH34" s="137"/>
      <c r="KFI34" s="137"/>
      <c r="KFJ34" s="137"/>
      <c r="KFK34" s="137"/>
      <c r="KFL34" s="137"/>
      <c r="KFM34" s="137"/>
      <c r="KFN34" s="137"/>
      <c r="KFO34" s="137"/>
      <c r="KFP34" s="137"/>
      <c r="KFQ34" s="137"/>
      <c r="KFR34" s="137"/>
      <c r="KFS34" s="137"/>
      <c r="KFT34" s="137"/>
      <c r="KFU34" s="137"/>
      <c r="KFV34" s="137"/>
      <c r="KFW34" s="137"/>
      <c r="KFX34" s="137"/>
      <c r="KFY34" s="137"/>
      <c r="KFZ34" s="137"/>
      <c r="KGA34" s="137"/>
      <c r="KGB34" s="137"/>
      <c r="KGC34" s="137"/>
      <c r="KGD34" s="137"/>
      <c r="KGE34" s="137"/>
      <c r="KGF34" s="137"/>
      <c r="KGG34" s="137"/>
      <c r="KGH34" s="137"/>
      <c r="KGI34" s="137"/>
      <c r="KGJ34" s="137"/>
      <c r="KGK34" s="137"/>
      <c r="KGL34" s="137"/>
      <c r="KGM34" s="137"/>
      <c r="KGN34" s="137"/>
      <c r="KGO34" s="137"/>
      <c r="KGP34" s="137"/>
      <c r="KGQ34" s="137"/>
      <c r="KGR34" s="137"/>
      <c r="KGS34" s="137"/>
      <c r="KGT34" s="137"/>
      <c r="KGU34" s="137"/>
      <c r="KGV34" s="137"/>
      <c r="KGW34" s="137"/>
      <c r="KGX34" s="137"/>
      <c r="KGY34" s="137"/>
      <c r="KGZ34" s="137"/>
      <c r="KHA34" s="137"/>
      <c r="KHB34" s="137"/>
      <c r="KHC34" s="137"/>
      <c r="KHD34" s="137"/>
      <c r="KHE34" s="137"/>
      <c r="KHF34" s="137"/>
      <c r="KHG34" s="137"/>
      <c r="KHH34" s="137"/>
      <c r="KHI34" s="137"/>
      <c r="KHJ34" s="137"/>
      <c r="KHK34" s="137"/>
      <c r="KHL34" s="137"/>
      <c r="KHM34" s="137"/>
      <c r="KHN34" s="137"/>
      <c r="KHO34" s="137"/>
      <c r="KHP34" s="137"/>
      <c r="KHQ34" s="137"/>
      <c r="KHR34" s="137"/>
      <c r="KHS34" s="137"/>
      <c r="KHT34" s="137"/>
      <c r="KHU34" s="137"/>
      <c r="KHV34" s="137"/>
      <c r="KHW34" s="137"/>
      <c r="KHX34" s="137"/>
      <c r="KHY34" s="137"/>
      <c r="KHZ34" s="137"/>
      <c r="KIA34" s="137"/>
      <c r="KIB34" s="137"/>
      <c r="KIC34" s="137"/>
      <c r="KID34" s="137"/>
      <c r="KIE34" s="137"/>
      <c r="KIF34" s="137"/>
      <c r="KIG34" s="137"/>
      <c r="KIH34" s="137"/>
      <c r="KII34" s="137"/>
      <c r="KIJ34" s="137"/>
      <c r="KIK34" s="137"/>
      <c r="KIL34" s="137"/>
      <c r="KIM34" s="137"/>
      <c r="KIN34" s="137"/>
      <c r="KIO34" s="137"/>
      <c r="KIP34" s="137"/>
      <c r="KIQ34" s="137"/>
      <c r="KIR34" s="137"/>
      <c r="KIS34" s="137"/>
      <c r="KIT34" s="137"/>
      <c r="KIU34" s="137"/>
      <c r="KIV34" s="137"/>
      <c r="KIW34" s="137"/>
      <c r="KIX34" s="137"/>
      <c r="KIY34" s="137"/>
      <c r="KIZ34" s="137"/>
      <c r="KJA34" s="137"/>
      <c r="KJB34" s="137"/>
      <c r="KJC34" s="137"/>
      <c r="KJD34" s="137"/>
      <c r="KJE34" s="137"/>
      <c r="KJF34" s="137"/>
      <c r="KJG34" s="137"/>
      <c r="KJH34" s="137"/>
      <c r="KJI34" s="137"/>
      <c r="KJJ34" s="137"/>
      <c r="KJK34" s="137"/>
      <c r="KJL34" s="137"/>
      <c r="KJM34" s="137"/>
      <c r="KJN34" s="137"/>
      <c r="KJO34" s="137"/>
      <c r="KJP34" s="137"/>
      <c r="KJQ34" s="137"/>
      <c r="KJR34" s="137"/>
      <c r="KJS34" s="137"/>
      <c r="KJT34" s="137"/>
      <c r="KJU34" s="137"/>
      <c r="KJV34" s="137"/>
      <c r="KJW34" s="137"/>
      <c r="KJX34" s="137"/>
      <c r="KJY34" s="137"/>
      <c r="KJZ34" s="137"/>
      <c r="KKA34" s="137"/>
      <c r="KKB34" s="137"/>
      <c r="KKC34" s="137"/>
      <c r="KKD34" s="137"/>
      <c r="KKE34" s="137"/>
      <c r="KKF34" s="137"/>
      <c r="KKG34" s="137"/>
      <c r="KKH34" s="137"/>
      <c r="KKI34" s="137"/>
      <c r="KKJ34" s="137"/>
      <c r="KKK34" s="137"/>
      <c r="KKL34" s="137"/>
      <c r="KKM34" s="137"/>
      <c r="KKN34" s="137"/>
      <c r="KKO34" s="137"/>
      <c r="KKP34" s="137"/>
      <c r="KKQ34" s="137"/>
      <c r="KKR34" s="137"/>
      <c r="KKS34" s="137"/>
      <c r="KKT34" s="137"/>
      <c r="KKU34" s="137"/>
      <c r="KKV34" s="137"/>
      <c r="KKW34" s="137"/>
      <c r="KKX34" s="137"/>
      <c r="KKY34" s="137"/>
      <c r="KKZ34" s="137"/>
      <c r="KLA34" s="137"/>
      <c r="KLB34" s="137"/>
      <c r="KLC34" s="137"/>
      <c r="KLD34" s="137"/>
      <c r="KLE34" s="137"/>
      <c r="KLF34" s="137"/>
      <c r="KLG34" s="137"/>
      <c r="KLH34" s="137"/>
      <c r="KLI34" s="137"/>
      <c r="KLJ34" s="137"/>
      <c r="KLK34" s="137"/>
      <c r="KLL34" s="137"/>
      <c r="KLM34" s="137"/>
      <c r="KLN34" s="137"/>
      <c r="KLO34" s="137"/>
      <c r="KLP34" s="137"/>
      <c r="KLQ34" s="137"/>
      <c r="KLR34" s="137"/>
      <c r="KLS34" s="137"/>
      <c r="KLT34" s="137"/>
      <c r="KLU34" s="137"/>
      <c r="KLV34" s="137"/>
      <c r="KLW34" s="137"/>
      <c r="KLX34" s="137"/>
      <c r="KLY34" s="137"/>
      <c r="KLZ34" s="137"/>
      <c r="KMA34" s="137"/>
      <c r="KMB34" s="137"/>
      <c r="KMC34" s="137"/>
      <c r="KMD34" s="137"/>
      <c r="KME34" s="137"/>
      <c r="KMF34" s="137"/>
      <c r="KMG34" s="137"/>
      <c r="KMH34" s="137"/>
      <c r="KMI34" s="137"/>
      <c r="KMJ34" s="137"/>
      <c r="KMK34" s="137"/>
      <c r="KML34" s="137"/>
      <c r="KMM34" s="137"/>
      <c r="KMN34" s="137"/>
      <c r="KMO34" s="137"/>
      <c r="KMP34" s="137"/>
      <c r="KMQ34" s="137"/>
      <c r="KMR34" s="137"/>
      <c r="KMS34" s="137"/>
      <c r="KMT34" s="137"/>
      <c r="KMU34" s="137"/>
      <c r="KMV34" s="137"/>
      <c r="KMW34" s="137"/>
      <c r="KMX34" s="137"/>
      <c r="KMY34" s="137"/>
      <c r="KMZ34" s="137"/>
      <c r="KNA34" s="137"/>
      <c r="KNB34" s="137"/>
      <c r="KNC34" s="137"/>
      <c r="KND34" s="137"/>
      <c r="KNE34" s="137"/>
      <c r="KNF34" s="137"/>
      <c r="KNG34" s="137"/>
      <c r="KNH34" s="137"/>
      <c r="KNI34" s="137"/>
      <c r="KNJ34" s="137"/>
      <c r="KNK34" s="137"/>
      <c r="KNL34" s="137"/>
      <c r="KNM34" s="137"/>
      <c r="KNN34" s="137"/>
      <c r="KNO34" s="137"/>
      <c r="KNP34" s="137"/>
      <c r="KNQ34" s="137"/>
      <c r="KNR34" s="137"/>
      <c r="KNS34" s="137"/>
      <c r="KNT34" s="137"/>
      <c r="KNU34" s="137"/>
      <c r="KNV34" s="137"/>
      <c r="KNW34" s="137"/>
      <c r="KNX34" s="137"/>
      <c r="KNY34" s="137"/>
      <c r="KNZ34" s="137"/>
      <c r="KOA34" s="137"/>
      <c r="KOB34" s="137"/>
      <c r="KOC34" s="137"/>
      <c r="KOD34" s="137"/>
      <c r="KOE34" s="137"/>
      <c r="KOF34" s="137"/>
      <c r="KOG34" s="137"/>
      <c r="KOH34" s="137"/>
      <c r="KOI34" s="137"/>
      <c r="KOJ34" s="137"/>
      <c r="KOK34" s="137"/>
      <c r="KOL34" s="137"/>
      <c r="KOM34" s="137"/>
      <c r="KON34" s="137"/>
      <c r="KOO34" s="137"/>
      <c r="KOP34" s="137"/>
      <c r="KOQ34" s="137"/>
      <c r="KOR34" s="137"/>
      <c r="KOS34" s="137"/>
      <c r="KOT34" s="137"/>
      <c r="KOU34" s="137"/>
      <c r="KOV34" s="137"/>
      <c r="KOW34" s="137"/>
      <c r="KOX34" s="137"/>
      <c r="KOY34" s="137"/>
      <c r="KOZ34" s="137"/>
      <c r="KPA34" s="137"/>
      <c r="KPB34" s="137"/>
      <c r="KPC34" s="137"/>
      <c r="KPD34" s="137"/>
      <c r="KPE34" s="137"/>
      <c r="KPF34" s="137"/>
      <c r="KPG34" s="137"/>
      <c r="KPH34" s="137"/>
      <c r="KPI34" s="137"/>
      <c r="KPJ34" s="137"/>
      <c r="KPK34" s="137"/>
      <c r="KPL34" s="137"/>
      <c r="KPM34" s="137"/>
      <c r="KPN34" s="137"/>
      <c r="KPO34" s="137"/>
      <c r="KPP34" s="137"/>
      <c r="KPQ34" s="137"/>
      <c r="KPR34" s="137"/>
      <c r="KPS34" s="137"/>
      <c r="KPT34" s="137"/>
      <c r="KPU34" s="137"/>
      <c r="KPV34" s="137"/>
      <c r="KPW34" s="137"/>
      <c r="KPX34" s="137"/>
      <c r="KPY34" s="137"/>
      <c r="KPZ34" s="137"/>
      <c r="KQA34" s="137"/>
      <c r="KQB34" s="137"/>
      <c r="KQC34" s="137"/>
      <c r="KQD34" s="137"/>
      <c r="KQE34" s="137"/>
      <c r="KQF34" s="137"/>
      <c r="KQG34" s="137"/>
      <c r="KQH34" s="137"/>
      <c r="KQI34" s="137"/>
      <c r="KQJ34" s="137"/>
      <c r="KQK34" s="137"/>
      <c r="KQL34" s="137"/>
      <c r="KQM34" s="137"/>
      <c r="KQN34" s="137"/>
      <c r="KQO34" s="137"/>
      <c r="KQP34" s="137"/>
      <c r="KQQ34" s="137"/>
      <c r="KQR34" s="137"/>
      <c r="KQS34" s="137"/>
      <c r="KQT34" s="137"/>
      <c r="KQU34" s="137"/>
      <c r="KQV34" s="137"/>
      <c r="KQW34" s="137"/>
      <c r="KQX34" s="137"/>
      <c r="KQY34" s="137"/>
      <c r="KQZ34" s="137"/>
      <c r="KRA34" s="137"/>
      <c r="KRB34" s="137"/>
      <c r="KRC34" s="137"/>
      <c r="KRD34" s="137"/>
      <c r="KRE34" s="137"/>
      <c r="KRF34" s="137"/>
      <c r="KRG34" s="137"/>
      <c r="KRH34" s="137"/>
      <c r="KRI34" s="137"/>
      <c r="KRJ34" s="137"/>
      <c r="KRK34" s="137"/>
      <c r="KRL34" s="137"/>
      <c r="KRM34" s="137"/>
      <c r="KRN34" s="137"/>
      <c r="KRO34" s="137"/>
      <c r="KRP34" s="137"/>
      <c r="KRQ34" s="137"/>
      <c r="KRR34" s="137"/>
      <c r="KRS34" s="137"/>
      <c r="KRT34" s="137"/>
      <c r="KRU34" s="137"/>
      <c r="KRV34" s="137"/>
      <c r="KRW34" s="137"/>
      <c r="KRX34" s="137"/>
      <c r="KRY34" s="137"/>
      <c r="KRZ34" s="137"/>
      <c r="KSA34" s="137"/>
      <c r="KSB34" s="137"/>
      <c r="KSC34" s="137"/>
      <c r="KSD34" s="137"/>
      <c r="KSE34" s="137"/>
      <c r="KSF34" s="137"/>
      <c r="KSG34" s="137"/>
      <c r="KSH34" s="137"/>
      <c r="KSI34" s="137"/>
      <c r="KSJ34" s="137"/>
      <c r="KSK34" s="137"/>
      <c r="KSL34" s="137"/>
      <c r="KSM34" s="137"/>
      <c r="KSN34" s="137"/>
      <c r="KSO34" s="137"/>
      <c r="KSP34" s="137"/>
      <c r="KSQ34" s="137"/>
      <c r="KSR34" s="137"/>
      <c r="KSS34" s="137"/>
      <c r="KST34" s="137"/>
      <c r="KSU34" s="137"/>
      <c r="KSV34" s="137"/>
      <c r="KSW34" s="137"/>
      <c r="KSX34" s="137"/>
      <c r="KSY34" s="137"/>
      <c r="KSZ34" s="137"/>
      <c r="KTA34" s="137"/>
      <c r="KTB34" s="137"/>
      <c r="KTC34" s="137"/>
      <c r="KTD34" s="137"/>
      <c r="KTE34" s="137"/>
      <c r="KTF34" s="137"/>
      <c r="KTG34" s="137"/>
      <c r="KTH34" s="137"/>
      <c r="KTI34" s="137"/>
      <c r="KTJ34" s="137"/>
      <c r="KTK34" s="137"/>
      <c r="KTL34" s="137"/>
      <c r="KTM34" s="137"/>
      <c r="KTN34" s="137"/>
      <c r="KTO34" s="137"/>
      <c r="KTP34" s="137"/>
      <c r="KTQ34" s="137"/>
      <c r="KTR34" s="137"/>
      <c r="KTS34" s="137"/>
      <c r="KTT34" s="137"/>
      <c r="KTU34" s="137"/>
      <c r="KTV34" s="137"/>
      <c r="KTW34" s="137"/>
      <c r="KTX34" s="137"/>
      <c r="KTY34" s="137"/>
      <c r="KTZ34" s="137"/>
      <c r="KUA34" s="137"/>
      <c r="KUB34" s="137"/>
      <c r="KUC34" s="137"/>
      <c r="KUD34" s="137"/>
      <c r="KUE34" s="137"/>
      <c r="KUF34" s="137"/>
      <c r="KUG34" s="137"/>
      <c r="KUH34" s="137"/>
      <c r="KUI34" s="137"/>
      <c r="KUJ34" s="137"/>
      <c r="KUK34" s="137"/>
      <c r="KUL34" s="137"/>
      <c r="KUM34" s="137"/>
      <c r="KUN34" s="137"/>
      <c r="KUO34" s="137"/>
      <c r="KUP34" s="137"/>
      <c r="KUQ34" s="137"/>
      <c r="KUR34" s="137"/>
      <c r="KUS34" s="137"/>
      <c r="KUT34" s="137"/>
      <c r="KUU34" s="137"/>
      <c r="KUV34" s="137"/>
      <c r="KUW34" s="137"/>
      <c r="KUX34" s="137"/>
      <c r="KUY34" s="137"/>
      <c r="KUZ34" s="137"/>
      <c r="KVA34" s="137"/>
      <c r="KVB34" s="137"/>
      <c r="KVC34" s="137"/>
      <c r="KVD34" s="137"/>
      <c r="KVE34" s="137"/>
      <c r="KVF34" s="137"/>
      <c r="KVG34" s="137"/>
      <c r="KVH34" s="137"/>
      <c r="KVI34" s="137"/>
      <c r="KVJ34" s="137"/>
      <c r="KVK34" s="137"/>
      <c r="KVL34" s="137"/>
      <c r="KVM34" s="137"/>
      <c r="KVN34" s="137"/>
      <c r="KVO34" s="137"/>
      <c r="KVP34" s="137"/>
      <c r="KVQ34" s="137"/>
      <c r="KVR34" s="137"/>
      <c r="KVS34" s="137"/>
      <c r="KVT34" s="137"/>
      <c r="KVU34" s="137"/>
      <c r="KVV34" s="137"/>
      <c r="KVW34" s="137"/>
      <c r="KVX34" s="137"/>
      <c r="KVY34" s="137"/>
      <c r="KVZ34" s="137"/>
      <c r="KWA34" s="137"/>
      <c r="KWB34" s="137"/>
      <c r="KWC34" s="137"/>
      <c r="KWD34" s="137"/>
      <c r="KWE34" s="137"/>
      <c r="KWF34" s="137"/>
      <c r="KWG34" s="137"/>
      <c r="KWH34" s="137"/>
      <c r="KWI34" s="137"/>
      <c r="KWJ34" s="137"/>
      <c r="KWK34" s="137"/>
      <c r="KWL34" s="137"/>
      <c r="KWM34" s="137"/>
      <c r="KWN34" s="137"/>
      <c r="KWO34" s="137"/>
      <c r="KWP34" s="137"/>
      <c r="KWQ34" s="137"/>
      <c r="KWR34" s="137"/>
      <c r="KWS34" s="137"/>
      <c r="KWT34" s="137"/>
      <c r="KWU34" s="137"/>
      <c r="KWV34" s="137"/>
      <c r="KWW34" s="137"/>
      <c r="KWX34" s="137"/>
      <c r="KWY34" s="137"/>
      <c r="KWZ34" s="137"/>
      <c r="KXA34" s="137"/>
      <c r="KXB34" s="137"/>
      <c r="KXC34" s="137"/>
      <c r="KXD34" s="137"/>
      <c r="KXE34" s="137"/>
      <c r="KXF34" s="137"/>
      <c r="KXG34" s="137"/>
      <c r="KXH34" s="137"/>
      <c r="KXI34" s="137"/>
      <c r="KXJ34" s="137"/>
      <c r="KXK34" s="137"/>
      <c r="KXL34" s="137"/>
      <c r="KXM34" s="137"/>
      <c r="KXN34" s="137"/>
      <c r="KXO34" s="137"/>
      <c r="KXP34" s="137"/>
      <c r="KXQ34" s="137"/>
      <c r="KXR34" s="137"/>
      <c r="KXS34" s="137"/>
      <c r="KXT34" s="137"/>
      <c r="KXU34" s="137"/>
      <c r="KXV34" s="137"/>
      <c r="KXW34" s="137"/>
      <c r="KXX34" s="137"/>
      <c r="KXY34" s="137"/>
      <c r="KXZ34" s="137"/>
      <c r="KYA34" s="137"/>
      <c r="KYB34" s="137"/>
      <c r="KYC34" s="137"/>
      <c r="KYD34" s="137"/>
      <c r="KYE34" s="137"/>
      <c r="KYF34" s="137"/>
      <c r="KYG34" s="137"/>
      <c r="KYH34" s="137"/>
      <c r="KYI34" s="137"/>
      <c r="KYJ34" s="137"/>
      <c r="KYK34" s="137"/>
      <c r="KYL34" s="137"/>
      <c r="KYM34" s="137"/>
      <c r="KYN34" s="137"/>
      <c r="KYO34" s="137"/>
      <c r="KYP34" s="137"/>
      <c r="KYQ34" s="137"/>
      <c r="KYR34" s="137"/>
      <c r="KYS34" s="137"/>
      <c r="KYT34" s="137"/>
      <c r="KYU34" s="137"/>
      <c r="KYV34" s="137"/>
      <c r="KYW34" s="137"/>
      <c r="KYX34" s="137"/>
      <c r="KYY34" s="137"/>
      <c r="KYZ34" s="137"/>
      <c r="KZA34" s="137"/>
      <c r="KZB34" s="137"/>
      <c r="KZC34" s="137"/>
      <c r="KZD34" s="137"/>
      <c r="KZE34" s="137"/>
      <c r="KZF34" s="137"/>
      <c r="KZG34" s="137"/>
      <c r="KZH34" s="137"/>
      <c r="KZI34" s="137"/>
      <c r="KZJ34" s="137"/>
      <c r="KZK34" s="137"/>
      <c r="KZL34" s="137"/>
      <c r="KZM34" s="137"/>
      <c r="KZN34" s="137"/>
      <c r="KZO34" s="137"/>
      <c r="KZP34" s="137"/>
      <c r="KZQ34" s="137"/>
      <c r="KZR34" s="137"/>
      <c r="KZS34" s="137"/>
      <c r="KZT34" s="137"/>
      <c r="KZU34" s="137"/>
      <c r="KZV34" s="137"/>
      <c r="KZW34" s="137"/>
      <c r="KZX34" s="137"/>
      <c r="KZY34" s="137"/>
      <c r="KZZ34" s="137"/>
      <c r="LAA34" s="137"/>
      <c r="LAB34" s="137"/>
      <c r="LAC34" s="137"/>
      <c r="LAD34" s="137"/>
      <c r="LAE34" s="137"/>
      <c r="LAF34" s="137"/>
      <c r="LAG34" s="137"/>
      <c r="LAH34" s="137"/>
      <c r="LAI34" s="137"/>
      <c r="LAJ34" s="137"/>
      <c r="LAK34" s="137"/>
      <c r="LAL34" s="137"/>
      <c r="LAM34" s="137"/>
      <c r="LAN34" s="137"/>
      <c r="LAO34" s="137"/>
      <c r="LAP34" s="137"/>
      <c r="LAQ34" s="137"/>
      <c r="LAR34" s="137"/>
      <c r="LAS34" s="137"/>
      <c r="LAT34" s="137"/>
      <c r="LAU34" s="137"/>
      <c r="LAV34" s="137"/>
      <c r="LAW34" s="137"/>
      <c r="LAX34" s="137"/>
      <c r="LAY34" s="137"/>
      <c r="LAZ34" s="137"/>
      <c r="LBA34" s="137"/>
      <c r="LBB34" s="137"/>
      <c r="LBC34" s="137"/>
      <c r="LBD34" s="137"/>
      <c r="LBE34" s="137"/>
      <c r="LBF34" s="137"/>
      <c r="LBG34" s="137"/>
      <c r="LBH34" s="137"/>
      <c r="LBI34" s="137"/>
      <c r="LBJ34" s="137"/>
      <c r="LBK34" s="137"/>
      <c r="LBL34" s="137"/>
      <c r="LBM34" s="137"/>
      <c r="LBN34" s="137"/>
      <c r="LBO34" s="137"/>
      <c r="LBP34" s="137"/>
      <c r="LBQ34" s="137"/>
      <c r="LBR34" s="137"/>
      <c r="LBS34" s="137"/>
      <c r="LBT34" s="137"/>
      <c r="LBU34" s="137"/>
      <c r="LBV34" s="137"/>
      <c r="LBW34" s="137"/>
      <c r="LBX34" s="137"/>
      <c r="LBY34" s="137"/>
      <c r="LBZ34" s="137"/>
      <c r="LCA34" s="137"/>
      <c r="LCB34" s="137"/>
      <c r="LCC34" s="137"/>
      <c r="LCD34" s="137"/>
      <c r="LCE34" s="137"/>
      <c r="LCF34" s="137"/>
      <c r="LCG34" s="137"/>
      <c r="LCH34" s="137"/>
      <c r="LCI34" s="137"/>
      <c r="LCJ34" s="137"/>
      <c r="LCK34" s="137"/>
      <c r="LCL34" s="137"/>
      <c r="LCM34" s="137"/>
      <c r="LCN34" s="137"/>
      <c r="LCO34" s="137"/>
      <c r="LCP34" s="137"/>
      <c r="LCQ34" s="137"/>
      <c r="LCR34" s="137"/>
      <c r="LCS34" s="137"/>
      <c r="LCT34" s="137"/>
      <c r="LCU34" s="137"/>
      <c r="LCV34" s="137"/>
      <c r="LCW34" s="137"/>
      <c r="LCX34" s="137"/>
      <c r="LCY34" s="137"/>
      <c r="LCZ34" s="137"/>
      <c r="LDA34" s="137"/>
      <c r="LDB34" s="137"/>
      <c r="LDC34" s="137"/>
      <c r="LDD34" s="137"/>
      <c r="LDE34" s="137"/>
      <c r="LDF34" s="137"/>
      <c r="LDG34" s="137"/>
      <c r="LDH34" s="137"/>
      <c r="LDI34" s="137"/>
      <c r="LDJ34" s="137"/>
      <c r="LDK34" s="137"/>
      <c r="LDL34" s="137"/>
      <c r="LDM34" s="137"/>
      <c r="LDN34" s="137"/>
      <c r="LDO34" s="137"/>
      <c r="LDP34" s="137"/>
      <c r="LDQ34" s="137"/>
      <c r="LDR34" s="137"/>
      <c r="LDS34" s="137"/>
      <c r="LDT34" s="137"/>
      <c r="LDU34" s="137"/>
      <c r="LDV34" s="137"/>
      <c r="LDW34" s="137"/>
      <c r="LDX34" s="137"/>
      <c r="LDY34" s="137"/>
      <c r="LDZ34" s="137"/>
      <c r="LEA34" s="137"/>
      <c r="LEB34" s="137"/>
      <c r="LEC34" s="137"/>
      <c r="LED34" s="137"/>
      <c r="LEE34" s="137"/>
      <c r="LEF34" s="137"/>
      <c r="LEG34" s="137"/>
      <c r="LEH34" s="137"/>
      <c r="LEI34" s="137"/>
      <c r="LEJ34" s="137"/>
      <c r="LEK34" s="137"/>
      <c r="LEL34" s="137"/>
      <c r="LEM34" s="137"/>
      <c r="LEN34" s="137"/>
      <c r="LEO34" s="137"/>
      <c r="LEP34" s="137"/>
      <c r="LEQ34" s="137"/>
      <c r="LER34" s="137"/>
      <c r="LES34" s="137"/>
      <c r="LET34" s="137"/>
      <c r="LEU34" s="137"/>
      <c r="LEV34" s="137"/>
      <c r="LEW34" s="137"/>
      <c r="LEX34" s="137"/>
      <c r="LEY34" s="137"/>
      <c r="LEZ34" s="137"/>
      <c r="LFA34" s="137"/>
      <c r="LFB34" s="137"/>
      <c r="LFC34" s="137"/>
      <c r="LFD34" s="137"/>
      <c r="LFE34" s="137"/>
      <c r="LFF34" s="137"/>
      <c r="LFG34" s="137"/>
      <c r="LFH34" s="137"/>
      <c r="LFI34" s="137"/>
      <c r="LFJ34" s="137"/>
      <c r="LFK34" s="137"/>
      <c r="LFL34" s="137"/>
      <c r="LFM34" s="137"/>
      <c r="LFN34" s="137"/>
      <c r="LFO34" s="137"/>
      <c r="LFP34" s="137"/>
      <c r="LFQ34" s="137"/>
      <c r="LFR34" s="137"/>
      <c r="LFS34" s="137"/>
      <c r="LFT34" s="137"/>
      <c r="LFU34" s="137"/>
      <c r="LFV34" s="137"/>
      <c r="LFW34" s="137"/>
      <c r="LFX34" s="137"/>
      <c r="LFY34" s="137"/>
      <c r="LFZ34" s="137"/>
      <c r="LGA34" s="137"/>
      <c r="LGB34" s="137"/>
      <c r="LGC34" s="137"/>
      <c r="LGD34" s="137"/>
      <c r="LGE34" s="137"/>
      <c r="LGF34" s="137"/>
      <c r="LGG34" s="137"/>
      <c r="LGH34" s="137"/>
      <c r="LGI34" s="137"/>
      <c r="LGJ34" s="137"/>
      <c r="LGK34" s="137"/>
      <c r="LGL34" s="137"/>
      <c r="LGM34" s="137"/>
      <c r="LGN34" s="137"/>
      <c r="LGO34" s="137"/>
      <c r="LGP34" s="137"/>
      <c r="LGQ34" s="137"/>
      <c r="LGR34" s="137"/>
      <c r="LGS34" s="137"/>
      <c r="LGT34" s="137"/>
      <c r="LGU34" s="137"/>
      <c r="LGV34" s="137"/>
      <c r="LGW34" s="137"/>
      <c r="LGX34" s="137"/>
      <c r="LGY34" s="137"/>
      <c r="LGZ34" s="137"/>
      <c r="LHA34" s="137"/>
      <c r="LHB34" s="137"/>
      <c r="LHC34" s="137"/>
      <c r="LHD34" s="137"/>
      <c r="LHE34" s="137"/>
      <c r="LHF34" s="137"/>
      <c r="LHG34" s="137"/>
      <c r="LHH34" s="137"/>
      <c r="LHI34" s="137"/>
      <c r="LHJ34" s="137"/>
      <c r="LHK34" s="137"/>
      <c r="LHL34" s="137"/>
      <c r="LHM34" s="137"/>
      <c r="LHN34" s="137"/>
      <c r="LHO34" s="137"/>
      <c r="LHP34" s="137"/>
      <c r="LHQ34" s="137"/>
      <c r="LHR34" s="137"/>
      <c r="LHS34" s="137"/>
      <c r="LHT34" s="137"/>
      <c r="LHU34" s="137"/>
      <c r="LHV34" s="137"/>
      <c r="LHW34" s="137"/>
      <c r="LHX34" s="137"/>
      <c r="LHY34" s="137"/>
      <c r="LHZ34" s="137"/>
      <c r="LIA34" s="137"/>
      <c r="LIB34" s="137"/>
      <c r="LIC34" s="137"/>
      <c r="LID34" s="137"/>
      <c r="LIE34" s="137"/>
      <c r="LIF34" s="137"/>
      <c r="LIG34" s="137"/>
      <c r="LIH34" s="137"/>
      <c r="LII34" s="137"/>
      <c r="LIJ34" s="137"/>
      <c r="LIK34" s="137"/>
      <c r="LIL34" s="137"/>
      <c r="LIM34" s="137"/>
      <c r="LIN34" s="137"/>
      <c r="LIO34" s="137"/>
      <c r="LIP34" s="137"/>
      <c r="LIQ34" s="137"/>
      <c r="LIR34" s="137"/>
      <c r="LIS34" s="137"/>
      <c r="LIT34" s="137"/>
      <c r="LIU34" s="137"/>
      <c r="LIV34" s="137"/>
      <c r="LIW34" s="137"/>
      <c r="LIX34" s="137"/>
      <c r="LIY34" s="137"/>
      <c r="LIZ34" s="137"/>
      <c r="LJA34" s="137"/>
      <c r="LJB34" s="137"/>
      <c r="LJC34" s="137"/>
      <c r="LJD34" s="137"/>
      <c r="LJE34" s="137"/>
      <c r="LJF34" s="137"/>
      <c r="LJG34" s="137"/>
      <c r="LJH34" s="137"/>
      <c r="LJI34" s="137"/>
      <c r="LJJ34" s="137"/>
      <c r="LJK34" s="137"/>
      <c r="LJL34" s="137"/>
      <c r="LJM34" s="137"/>
      <c r="LJN34" s="137"/>
      <c r="LJO34" s="137"/>
      <c r="LJP34" s="137"/>
      <c r="LJQ34" s="137"/>
      <c r="LJR34" s="137"/>
      <c r="LJS34" s="137"/>
      <c r="LJT34" s="137"/>
      <c r="LJU34" s="137"/>
      <c r="LJV34" s="137"/>
      <c r="LJW34" s="137"/>
      <c r="LJX34" s="137"/>
      <c r="LJY34" s="137"/>
      <c r="LJZ34" s="137"/>
      <c r="LKA34" s="137"/>
      <c r="LKB34" s="137"/>
      <c r="LKC34" s="137"/>
      <c r="LKD34" s="137"/>
      <c r="LKE34" s="137"/>
      <c r="LKF34" s="137"/>
      <c r="LKG34" s="137"/>
      <c r="LKH34" s="137"/>
      <c r="LKI34" s="137"/>
      <c r="LKJ34" s="137"/>
      <c r="LKK34" s="137"/>
      <c r="LKL34" s="137"/>
      <c r="LKM34" s="137"/>
      <c r="LKN34" s="137"/>
      <c r="LKO34" s="137"/>
      <c r="LKP34" s="137"/>
      <c r="LKQ34" s="137"/>
      <c r="LKR34" s="137"/>
      <c r="LKS34" s="137"/>
      <c r="LKT34" s="137"/>
      <c r="LKU34" s="137"/>
      <c r="LKV34" s="137"/>
      <c r="LKW34" s="137"/>
      <c r="LKX34" s="137"/>
      <c r="LKY34" s="137"/>
      <c r="LKZ34" s="137"/>
      <c r="LLA34" s="137"/>
      <c r="LLB34" s="137"/>
      <c r="LLC34" s="137"/>
      <c r="LLD34" s="137"/>
      <c r="LLE34" s="137"/>
      <c r="LLF34" s="137"/>
      <c r="LLG34" s="137"/>
      <c r="LLH34" s="137"/>
      <c r="LLI34" s="137"/>
      <c r="LLJ34" s="137"/>
      <c r="LLK34" s="137"/>
      <c r="LLL34" s="137"/>
      <c r="LLM34" s="137"/>
      <c r="LLN34" s="137"/>
      <c r="LLO34" s="137"/>
      <c r="LLP34" s="137"/>
      <c r="LLQ34" s="137"/>
      <c r="LLR34" s="137"/>
      <c r="LLS34" s="137"/>
      <c r="LLT34" s="137"/>
      <c r="LLU34" s="137"/>
      <c r="LLV34" s="137"/>
      <c r="LLW34" s="137"/>
      <c r="LLX34" s="137"/>
      <c r="LLY34" s="137"/>
      <c r="LLZ34" s="137"/>
      <c r="LMA34" s="137"/>
      <c r="LMB34" s="137"/>
      <c r="LMC34" s="137"/>
      <c r="LMD34" s="137"/>
      <c r="LME34" s="137"/>
      <c r="LMF34" s="137"/>
      <c r="LMG34" s="137"/>
      <c r="LMH34" s="137"/>
      <c r="LMI34" s="137"/>
      <c r="LMJ34" s="137"/>
      <c r="LMK34" s="137"/>
      <c r="LML34" s="137"/>
      <c r="LMM34" s="137"/>
      <c r="LMN34" s="137"/>
      <c r="LMO34" s="137"/>
      <c r="LMP34" s="137"/>
      <c r="LMQ34" s="137"/>
      <c r="LMR34" s="137"/>
      <c r="LMS34" s="137"/>
      <c r="LMT34" s="137"/>
      <c r="LMU34" s="137"/>
      <c r="LMV34" s="137"/>
      <c r="LMW34" s="137"/>
      <c r="LMX34" s="137"/>
      <c r="LMY34" s="137"/>
      <c r="LMZ34" s="137"/>
      <c r="LNA34" s="137"/>
      <c r="LNB34" s="137"/>
      <c r="LNC34" s="137"/>
      <c r="LND34" s="137"/>
      <c r="LNE34" s="137"/>
      <c r="LNF34" s="137"/>
      <c r="LNG34" s="137"/>
      <c r="LNH34" s="137"/>
      <c r="LNI34" s="137"/>
      <c r="LNJ34" s="137"/>
      <c r="LNK34" s="137"/>
      <c r="LNL34" s="137"/>
      <c r="LNM34" s="137"/>
      <c r="LNN34" s="137"/>
      <c r="LNO34" s="137"/>
      <c r="LNP34" s="137"/>
      <c r="LNQ34" s="137"/>
      <c r="LNR34" s="137"/>
      <c r="LNS34" s="137"/>
      <c r="LNT34" s="137"/>
      <c r="LNU34" s="137"/>
      <c r="LNV34" s="137"/>
      <c r="LNW34" s="137"/>
      <c r="LNX34" s="137"/>
      <c r="LNY34" s="137"/>
      <c r="LNZ34" s="137"/>
      <c r="LOA34" s="137"/>
      <c r="LOB34" s="137"/>
      <c r="LOC34" s="137"/>
      <c r="LOD34" s="137"/>
      <c r="LOE34" s="137"/>
      <c r="LOF34" s="137"/>
      <c r="LOG34" s="137"/>
      <c r="LOH34" s="137"/>
      <c r="LOI34" s="137"/>
      <c r="LOJ34" s="137"/>
      <c r="LOK34" s="137"/>
      <c r="LOL34" s="137"/>
      <c r="LOM34" s="137"/>
      <c r="LON34" s="137"/>
      <c r="LOO34" s="137"/>
      <c r="LOP34" s="137"/>
      <c r="LOQ34" s="137"/>
      <c r="LOR34" s="137"/>
      <c r="LOS34" s="137"/>
      <c r="LOT34" s="137"/>
      <c r="LOU34" s="137"/>
      <c r="LOV34" s="137"/>
      <c r="LOW34" s="137"/>
      <c r="LOX34" s="137"/>
      <c r="LOY34" s="137"/>
      <c r="LOZ34" s="137"/>
      <c r="LPA34" s="137"/>
      <c r="LPB34" s="137"/>
      <c r="LPC34" s="137"/>
      <c r="LPD34" s="137"/>
      <c r="LPE34" s="137"/>
      <c r="LPF34" s="137"/>
      <c r="LPG34" s="137"/>
      <c r="LPH34" s="137"/>
      <c r="LPI34" s="137"/>
      <c r="LPJ34" s="137"/>
      <c r="LPK34" s="137"/>
      <c r="LPL34" s="137"/>
      <c r="LPM34" s="137"/>
      <c r="LPN34" s="137"/>
      <c r="LPO34" s="137"/>
      <c r="LPP34" s="137"/>
      <c r="LPQ34" s="137"/>
      <c r="LPR34" s="137"/>
      <c r="LPS34" s="137"/>
      <c r="LPT34" s="137"/>
      <c r="LPU34" s="137"/>
      <c r="LPV34" s="137"/>
      <c r="LPW34" s="137"/>
      <c r="LPX34" s="137"/>
      <c r="LPY34" s="137"/>
      <c r="LPZ34" s="137"/>
      <c r="LQA34" s="137"/>
      <c r="LQB34" s="137"/>
      <c r="LQC34" s="137"/>
      <c r="LQD34" s="137"/>
      <c r="LQE34" s="137"/>
      <c r="LQF34" s="137"/>
      <c r="LQG34" s="137"/>
      <c r="LQH34" s="137"/>
      <c r="LQI34" s="137"/>
      <c r="LQJ34" s="137"/>
      <c r="LQK34" s="137"/>
      <c r="LQL34" s="137"/>
      <c r="LQM34" s="137"/>
      <c r="LQN34" s="137"/>
      <c r="LQO34" s="137"/>
      <c r="LQP34" s="137"/>
      <c r="LQQ34" s="137"/>
      <c r="LQR34" s="137"/>
      <c r="LQS34" s="137"/>
      <c r="LQT34" s="137"/>
      <c r="LQU34" s="137"/>
      <c r="LQV34" s="137"/>
      <c r="LQW34" s="137"/>
      <c r="LQX34" s="137"/>
      <c r="LQY34" s="137"/>
      <c r="LQZ34" s="137"/>
      <c r="LRA34" s="137"/>
      <c r="LRB34" s="137"/>
      <c r="LRC34" s="137"/>
      <c r="LRD34" s="137"/>
      <c r="LRE34" s="137"/>
      <c r="LRF34" s="137"/>
      <c r="LRG34" s="137"/>
      <c r="LRH34" s="137"/>
      <c r="LRI34" s="137"/>
      <c r="LRJ34" s="137"/>
      <c r="LRK34" s="137"/>
      <c r="LRL34" s="137"/>
      <c r="LRM34" s="137"/>
      <c r="LRN34" s="137"/>
      <c r="LRO34" s="137"/>
      <c r="LRP34" s="137"/>
      <c r="LRQ34" s="137"/>
      <c r="LRR34" s="137"/>
      <c r="LRS34" s="137"/>
      <c r="LRT34" s="137"/>
      <c r="LRU34" s="137"/>
      <c r="LRV34" s="137"/>
      <c r="LRW34" s="137"/>
      <c r="LRX34" s="137"/>
      <c r="LRY34" s="137"/>
      <c r="LRZ34" s="137"/>
      <c r="LSA34" s="137"/>
      <c r="LSB34" s="137"/>
      <c r="LSC34" s="137"/>
      <c r="LSD34" s="137"/>
      <c r="LSE34" s="137"/>
      <c r="LSF34" s="137"/>
      <c r="LSG34" s="137"/>
      <c r="LSH34" s="137"/>
      <c r="LSI34" s="137"/>
      <c r="LSJ34" s="137"/>
      <c r="LSK34" s="137"/>
      <c r="LSL34" s="137"/>
      <c r="LSM34" s="137"/>
      <c r="LSN34" s="137"/>
      <c r="LSO34" s="137"/>
      <c r="LSP34" s="137"/>
      <c r="LSQ34" s="137"/>
      <c r="LSR34" s="137"/>
      <c r="LSS34" s="137"/>
      <c r="LST34" s="137"/>
      <c r="LSU34" s="137"/>
      <c r="LSV34" s="137"/>
      <c r="LSW34" s="137"/>
      <c r="LSX34" s="137"/>
      <c r="LSY34" s="137"/>
      <c r="LSZ34" s="137"/>
      <c r="LTA34" s="137"/>
      <c r="LTB34" s="137"/>
      <c r="LTC34" s="137"/>
      <c r="LTD34" s="137"/>
      <c r="LTE34" s="137"/>
      <c r="LTF34" s="137"/>
      <c r="LTG34" s="137"/>
      <c r="LTH34" s="137"/>
      <c r="LTI34" s="137"/>
      <c r="LTJ34" s="137"/>
      <c r="LTK34" s="137"/>
      <c r="LTL34" s="137"/>
      <c r="LTM34" s="137"/>
      <c r="LTN34" s="137"/>
      <c r="LTO34" s="137"/>
      <c r="LTP34" s="137"/>
      <c r="LTQ34" s="137"/>
      <c r="LTR34" s="137"/>
      <c r="LTS34" s="137"/>
      <c r="LTT34" s="137"/>
      <c r="LTU34" s="137"/>
      <c r="LTV34" s="137"/>
      <c r="LTW34" s="137"/>
      <c r="LTX34" s="137"/>
      <c r="LTY34" s="137"/>
      <c r="LTZ34" s="137"/>
      <c r="LUA34" s="137"/>
      <c r="LUB34" s="137"/>
      <c r="LUC34" s="137"/>
      <c r="LUD34" s="137"/>
      <c r="LUE34" s="137"/>
      <c r="LUF34" s="137"/>
      <c r="LUG34" s="137"/>
      <c r="LUH34" s="137"/>
      <c r="LUI34" s="137"/>
      <c r="LUJ34" s="137"/>
      <c r="LUK34" s="137"/>
      <c r="LUL34" s="137"/>
      <c r="LUM34" s="137"/>
      <c r="LUN34" s="137"/>
      <c r="LUO34" s="137"/>
      <c r="LUP34" s="137"/>
      <c r="LUQ34" s="137"/>
      <c r="LUR34" s="137"/>
      <c r="LUS34" s="137"/>
      <c r="LUT34" s="137"/>
      <c r="LUU34" s="137"/>
      <c r="LUV34" s="137"/>
      <c r="LUW34" s="137"/>
      <c r="LUX34" s="137"/>
      <c r="LUY34" s="137"/>
      <c r="LUZ34" s="137"/>
      <c r="LVA34" s="137"/>
      <c r="LVB34" s="137"/>
      <c r="LVC34" s="137"/>
      <c r="LVD34" s="137"/>
      <c r="LVE34" s="137"/>
      <c r="LVF34" s="137"/>
      <c r="LVG34" s="137"/>
      <c r="LVH34" s="137"/>
      <c r="LVI34" s="137"/>
      <c r="LVJ34" s="137"/>
      <c r="LVK34" s="137"/>
      <c r="LVL34" s="137"/>
      <c r="LVM34" s="137"/>
      <c r="LVN34" s="137"/>
      <c r="LVO34" s="137"/>
      <c r="LVP34" s="137"/>
      <c r="LVQ34" s="137"/>
      <c r="LVR34" s="137"/>
      <c r="LVS34" s="137"/>
      <c r="LVT34" s="137"/>
      <c r="LVU34" s="137"/>
      <c r="LVV34" s="137"/>
      <c r="LVW34" s="137"/>
      <c r="LVX34" s="137"/>
      <c r="LVY34" s="137"/>
      <c r="LVZ34" s="137"/>
      <c r="LWA34" s="137"/>
      <c r="LWB34" s="137"/>
      <c r="LWC34" s="137"/>
      <c r="LWD34" s="137"/>
      <c r="LWE34" s="137"/>
      <c r="LWF34" s="137"/>
      <c r="LWG34" s="137"/>
      <c r="LWH34" s="137"/>
      <c r="LWI34" s="137"/>
      <c r="LWJ34" s="137"/>
      <c r="LWK34" s="137"/>
      <c r="LWL34" s="137"/>
      <c r="LWM34" s="137"/>
      <c r="LWN34" s="137"/>
      <c r="LWO34" s="137"/>
      <c r="LWP34" s="137"/>
      <c r="LWQ34" s="137"/>
      <c r="LWR34" s="137"/>
      <c r="LWS34" s="137"/>
      <c r="LWT34" s="137"/>
      <c r="LWU34" s="137"/>
      <c r="LWV34" s="137"/>
      <c r="LWW34" s="137"/>
      <c r="LWX34" s="137"/>
      <c r="LWY34" s="137"/>
      <c r="LWZ34" s="137"/>
      <c r="LXA34" s="137"/>
      <c r="LXB34" s="137"/>
      <c r="LXC34" s="137"/>
      <c r="LXD34" s="137"/>
      <c r="LXE34" s="137"/>
      <c r="LXF34" s="137"/>
      <c r="LXG34" s="137"/>
      <c r="LXH34" s="137"/>
      <c r="LXI34" s="137"/>
      <c r="LXJ34" s="137"/>
      <c r="LXK34" s="137"/>
      <c r="LXL34" s="137"/>
      <c r="LXM34" s="137"/>
      <c r="LXN34" s="137"/>
      <c r="LXO34" s="137"/>
      <c r="LXP34" s="137"/>
      <c r="LXQ34" s="137"/>
      <c r="LXR34" s="137"/>
      <c r="LXS34" s="137"/>
      <c r="LXT34" s="137"/>
      <c r="LXU34" s="137"/>
      <c r="LXV34" s="137"/>
      <c r="LXW34" s="137"/>
      <c r="LXX34" s="137"/>
      <c r="LXY34" s="137"/>
      <c r="LXZ34" s="137"/>
      <c r="LYA34" s="137"/>
      <c r="LYB34" s="137"/>
      <c r="LYC34" s="137"/>
      <c r="LYD34" s="137"/>
      <c r="LYE34" s="137"/>
      <c r="LYF34" s="137"/>
      <c r="LYG34" s="137"/>
      <c r="LYH34" s="137"/>
      <c r="LYI34" s="137"/>
      <c r="LYJ34" s="137"/>
      <c r="LYK34" s="137"/>
      <c r="LYL34" s="137"/>
      <c r="LYM34" s="137"/>
      <c r="LYN34" s="137"/>
      <c r="LYO34" s="137"/>
      <c r="LYP34" s="137"/>
      <c r="LYQ34" s="137"/>
      <c r="LYR34" s="137"/>
      <c r="LYS34" s="137"/>
      <c r="LYT34" s="137"/>
      <c r="LYU34" s="137"/>
      <c r="LYV34" s="137"/>
      <c r="LYW34" s="137"/>
      <c r="LYX34" s="137"/>
      <c r="LYY34" s="137"/>
      <c r="LYZ34" s="137"/>
      <c r="LZA34" s="137"/>
      <c r="LZB34" s="137"/>
      <c r="LZC34" s="137"/>
      <c r="LZD34" s="137"/>
      <c r="LZE34" s="137"/>
      <c r="LZF34" s="137"/>
      <c r="LZG34" s="137"/>
      <c r="LZH34" s="137"/>
      <c r="LZI34" s="137"/>
      <c r="LZJ34" s="137"/>
      <c r="LZK34" s="137"/>
      <c r="LZL34" s="137"/>
      <c r="LZM34" s="137"/>
      <c r="LZN34" s="137"/>
      <c r="LZO34" s="137"/>
      <c r="LZP34" s="137"/>
      <c r="LZQ34" s="137"/>
      <c r="LZR34" s="137"/>
      <c r="LZS34" s="137"/>
      <c r="LZT34" s="137"/>
      <c r="LZU34" s="137"/>
      <c r="LZV34" s="137"/>
      <c r="LZW34" s="137"/>
      <c r="LZX34" s="137"/>
      <c r="LZY34" s="137"/>
      <c r="LZZ34" s="137"/>
      <c r="MAA34" s="137"/>
      <c r="MAB34" s="137"/>
      <c r="MAC34" s="137"/>
      <c r="MAD34" s="137"/>
      <c r="MAE34" s="137"/>
      <c r="MAF34" s="137"/>
      <c r="MAG34" s="137"/>
      <c r="MAH34" s="137"/>
      <c r="MAI34" s="137"/>
      <c r="MAJ34" s="137"/>
      <c r="MAK34" s="137"/>
      <c r="MAL34" s="137"/>
      <c r="MAM34" s="137"/>
      <c r="MAN34" s="137"/>
      <c r="MAO34" s="137"/>
      <c r="MAP34" s="137"/>
      <c r="MAQ34" s="137"/>
      <c r="MAR34" s="137"/>
      <c r="MAS34" s="137"/>
      <c r="MAT34" s="137"/>
      <c r="MAU34" s="137"/>
      <c r="MAV34" s="137"/>
      <c r="MAW34" s="137"/>
      <c r="MAX34" s="137"/>
      <c r="MAY34" s="137"/>
      <c r="MAZ34" s="137"/>
      <c r="MBA34" s="137"/>
      <c r="MBB34" s="137"/>
      <c r="MBC34" s="137"/>
      <c r="MBD34" s="137"/>
      <c r="MBE34" s="137"/>
      <c r="MBF34" s="137"/>
      <c r="MBG34" s="137"/>
      <c r="MBH34" s="137"/>
      <c r="MBI34" s="137"/>
      <c r="MBJ34" s="137"/>
      <c r="MBK34" s="137"/>
      <c r="MBL34" s="137"/>
      <c r="MBM34" s="137"/>
      <c r="MBN34" s="137"/>
      <c r="MBO34" s="137"/>
      <c r="MBP34" s="137"/>
      <c r="MBQ34" s="137"/>
      <c r="MBR34" s="137"/>
      <c r="MBS34" s="137"/>
      <c r="MBT34" s="137"/>
      <c r="MBU34" s="137"/>
      <c r="MBV34" s="137"/>
      <c r="MBW34" s="137"/>
      <c r="MBX34" s="137"/>
      <c r="MBY34" s="137"/>
      <c r="MBZ34" s="137"/>
      <c r="MCA34" s="137"/>
      <c r="MCB34" s="137"/>
      <c r="MCC34" s="137"/>
      <c r="MCD34" s="137"/>
      <c r="MCE34" s="137"/>
      <c r="MCF34" s="137"/>
      <c r="MCG34" s="137"/>
      <c r="MCH34" s="137"/>
      <c r="MCI34" s="137"/>
      <c r="MCJ34" s="137"/>
      <c r="MCK34" s="137"/>
      <c r="MCL34" s="137"/>
      <c r="MCM34" s="137"/>
      <c r="MCN34" s="137"/>
      <c r="MCO34" s="137"/>
      <c r="MCP34" s="137"/>
      <c r="MCQ34" s="137"/>
      <c r="MCR34" s="137"/>
      <c r="MCS34" s="137"/>
      <c r="MCT34" s="137"/>
      <c r="MCU34" s="137"/>
      <c r="MCV34" s="137"/>
      <c r="MCW34" s="137"/>
      <c r="MCX34" s="137"/>
      <c r="MCY34" s="137"/>
      <c r="MCZ34" s="137"/>
      <c r="MDA34" s="137"/>
      <c r="MDB34" s="137"/>
      <c r="MDC34" s="137"/>
      <c r="MDD34" s="137"/>
      <c r="MDE34" s="137"/>
      <c r="MDF34" s="137"/>
      <c r="MDG34" s="137"/>
      <c r="MDH34" s="137"/>
      <c r="MDI34" s="137"/>
      <c r="MDJ34" s="137"/>
      <c r="MDK34" s="137"/>
      <c r="MDL34" s="137"/>
      <c r="MDM34" s="137"/>
      <c r="MDN34" s="137"/>
      <c r="MDO34" s="137"/>
      <c r="MDP34" s="137"/>
      <c r="MDQ34" s="137"/>
      <c r="MDR34" s="137"/>
      <c r="MDS34" s="137"/>
      <c r="MDT34" s="137"/>
      <c r="MDU34" s="137"/>
      <c r="MDV34" s="137"/>
      <c r="MDW34" s="137"/>
      <c r="MDX34" s="137"/>
      <c r="MDY34" s="137"/>
      <c r="MDZ34" s="137"/>
      <c r="MEA34" s="137"/>
      <c r="MEB34" s="137"/>
      <c r="MEC34" s="137"/>
      <c r="MED34" s="137"/>
      <c r="MEE34" s="137"/>
      <c r="MEF34" s="137"/>
      <c r="MEG34" s="137"/>
      <c r="MEH34" s="137"/>
      <c r="MEI34" s="137"/>
      <c r="MEJ34" s="137"/>
      <c r="MEK34" s="137"/>
      <c r="MEL34" s="137"/>
      <c r="MEM34" s="137"/>
      <c r="MEN34" s="137"/>
      <c r="MEO34" s="137"/>
      <c r="MEP34" s="137"/>
      <c r="MEQ34" s="137"/>
      <c r="MER34" s="137"/>
      <c r="MES34" s="137"/>
      <c r="MET34" s="137"/>
      <c r="MEU34" s="137"/>
      <c r="MEV34" s="137"/>
      <c r="MEW34" s="137"/>
      <c r="MEX34" s="137"/>
      <c r="MEY34" s="137"/>
      <c r="MEZ34" s="137"/>
      <c r="MFA34" s="137"/>
      <c r="MFB34" s="137"/>
      <c r="MFC34" s="137"/>
      <c r="MFD34" s="137"/>
      <c r="MFE34" s="137"/>
      <c r="MFF34" s="137"/>
      <c r="MFG34" s="137"/>
      <c r="MFH34" s="137"/>
      <c r="MFI34" s="137"/>
      <c r="MFJ34" s="137"/>
      <c r="MFK34" s="137"/>
      <c r="MFL34" s="137"/>
      <c r="MFM34" s="137"/>
      <c r="MFN34" s="137"/>
      <c r="MFO34" s="137"/>
      <c r="MFP34" s="137"/>
      <c r="MFQ34" s="137"/>
      <c r="MFR34" s="137"/>
      <c r="MFS34" s="137"/>
      <c r="MFT34" s="137"/>
      <c r="MFU34" s="137"/>
      <c r="MFV34" s="137"/>
      <c r="MFW34" s="137"/>
      <c r="MFX34" s="137"/>
      <c r="MFY34" s="137"/>
      <c r="MFZ34" s="137"/>
      <c r="MGA34" s="137"/>
      <c r="MGB34" s="137"/>
      <c r="MGC34" s="137"/>
      <c r="MGD34" s="137"/>
      <c r="MGE34" s="137"/>
      <c r="MGF34" s="137"/>
      <c r="MGG34" s="137"/>
      <c r="MGH34" s="137"/>
      <c r="MGI34" s="137"/>
      <c r="MGJ34" s="137"/>
      <c r="MGK34" s="137"/>
      <c r="MGL34" s="137"/>
      <c r="MGM34" s="137"/>
      <c r="MGN34" s="137"/>
      <c r="MGO34" s="137"/>
      <c r="MGP34" s="137"/>
      <c r="MGQ34" s="137"/>
      <c r="MGR34" s="137"/>
      <c r="MGS34" s="137"/>
      <c r="MGT34" s="137"/>
      <c r="MGU34" s="137"/>
      <c r="MGV34" s="137"/>
      <c r="MGW34" s="137"/>
      <c r="MGX34" s="137"/>
      <c r="MGY34" s="137"/>
      <c r="MGZ34" s="137"/>
      <c r="MHA34" s="137"/>
      <c r="MHB34" s="137"/>
      <c r="MHC34" s="137"/>
      <c r="MHD34" s="137"/>
      <c r="MHE34" s="137"/>
      <c r="MHF34" s="137"/>
      <c r="MHG34" s="137"/>
      <c r="MHH34" s="137"/>
      <c r="MHI34" s="137"/>
      <c r="MHJ34" s="137"/>
      <c r="MHK34" s="137"/>
      <c r="MHL34" s="137"/>
      <c r="MHM34" s="137"/>
      <c r="MHN34" s="137"/>
      <c r="MHO34" s="137"/>
      <c r="MHP34" s="137"/>
      <c r="MHQ34" s="137"/>
      <c r="MHR34" s="137"/>
      <c r="MHS34" s="137"/>
      <c r="MHT34" s="137"/>
      <c r="MHU34" s="137"/>
      <c r="MHV34" s="137"/>
      <c r="MHW34" s="137"/>
      <c r="MHX34" s="137"/>
      <c r="MHY34" s="137"/>
      <c r="MHZ34" s="137"/>
      <c r="MIA34" s="137"/>
      <c r="MIB34" s="137"/>
      <c r="MIC34" s="137"/>
      <c r="MID34" s="137"/>
      <c r="MIE34" s="137"/>
      <c r="MIF34" s="137"/>
      <c r="MIG34" s="137"/>
      <c r="MIH34" s="137"/>
      <c r="MII34" s="137"/>
      <c r="MIJ34" s="137"/>
      <c r="MIK34" s="137"/>
      <c r="MIL34" s="137"/>
      <c r="MIM34" s="137"/>
      <c r="MIN34" s="137"/>
      <c r="MIO34" s="137"/>
      <c r="MIP34" s="137"/>
      <c r="MIQ34" s="137"/>
      <c r="MIR34" s="137"/>
      <c r="MIS34" s="137"/>
      <c r="MIT34" s="137"/>
      <c r="MIU34" s="137"/>
      <c r="MIV34" s="137"/>
      <c r="MIW34" s="137"/>
      <c r="MIX34" s="137"/>
      <c r="MIY34" s="137"/>
      <c r="MIZ34" s="137"/>
      <c r="MJA34" s="137"/>
      <c r="MJB34" s="137"/>
      <c r="MJC34" s="137"/>
      <c r="MJD34" s="137"/>
      <c r="MJE34" s="137"/>
      <c r="MJF34" s="137"/>
      <c r="MJG34" s="137"/>
      <c r="MJH34" s="137"/>
      <c r="MJI34" s="137"/>
      <c r="MJJ34" s="137"/>
      <c r="MJK34" s="137"/>
      <c r="MJL34" s="137"/>
      <c r="MJM34" s="137"/>
      <c r="MJN34" s="137"/>
      <c r="MJO34" s="137"/>
      <c r="MJP34" s="137"/>
      <c r="MJQ34" s="137"/>
      <c r="MJR34" s="137"/>
      <c r="MJS34" s="137"/>
      <c r="MJT34" s="137"/>
      <c r="MJU34" s="137"/>
      <c r="MJV34" s="137"/>
      <c r="MJW34" s="137"/>
      <c r="MJX34" s="137"/>
      <c r="MJY34" s="137"/>
      <c r="MJZ34" s="137"/>
      <c r="MKA34" s="137"/>
      <c r="MKB34" s="137"/>
      <c r="MKC34" s="137"/>
      <c r="MKD34" s="137"/>
      <c r="MKE34" s="137"/>
      <c r="MKF34" s="137"/>
      <c r="MKG34" s="137"/>
      <c r="MKH34" s="137"/>
      <c r="MKI34" s="137"/>
      <c r="MKJ34" s="137"/>
      <c r="MKK34" s="137"/>
      <c r="MKL34" s="137"/>
      <c r="MKM34" s="137"/>
      <c r="MKN34" s="137"/>
      <c r="MKO34" s="137"/>
      <c r="MKP34" s="137"/>
      <c r="MKQ34" s="137"/>
      <c r="MKR34" s="137"/>
      <c r="MKS34" s="137"/>
      <c r="MKT34" s="137"/>
      <c r="MKU34" s="137"/>
      <c r="MKV34" s="137"/>
      <c r="MKW34" s="137"/>
      <c r="MKX34" s="137"/>
      <c r="MKY34" s="137"/>
      <c r="MKZ34" s="137"/>
      <c r="MLA34" s="137"/>
      <c r="MLB34" s="137"/>
      <c r="MLC34" s="137"/>
      <c r="MLD34" s="137"/>
      <c r="MLE34" s="137"/>
      <c r="MLF34" s="137"/>
      <c r="MLG34" s="137"/>
      <c r="MLH34" s="137"/>
      <c r="MLI34" s="137"/>
      <c r="MLJ34" s="137"/>
      <c r="MLK34" s="137"/>
      <c r="MLL34" s="137"/>
      <c r="MLM34" s="137"/>
      <c r="MLN34" s="137"/>
      <c r="MLO34" s="137"/>
      <c r="MLP34" s="137"/>
      <c r="MLQ34" s="137"/>
      <c r="MLR34" s="137"/>
      <c r="MLS34" s="137"/>
      <c r="MLT34" s="137"/>
      <c r="MLU34" s="137"/>
      <c r="MLV34" s="137"/>
      <c r="MLW34" s="137"/>
      <c r="MLX34" s="137"/>
      <c r="MLY34" s="137"/>
      <c r="MLZ34" s="137"/>
      <c r="MMA34" s="137"/>
      <c r="MMB34" s="137"/>
      <c r="MMC34" s="137"/>
      <c r="MMD34" s="137"/>
      <c r="MME34" s="137"/>
      <c r="MMF34" s="137"/>
      <c r="MMG34" s="137"/>
      <c r="MMH34" s="137"/>
      <c r="MMI34" s="137"/>
      <c r="MMJ34" s="137"/>
      <c r="MMK34" s="137"/>
      <c r="MML34" s="137"/>
      <c r="MMM34" s="137"/>
      <c r="MMN34" s="137"/>
      <c r="MMO34" s="137"/>
      <c r="MMP34" s="137"/>
      <c r="MMQ34" s="137"/>
      <c r="MMR34" s="137"/>
      <c r="MMS34" s="137"/>
      <c r="MMT34" s="137"/>
      <c r="MMU34" s="137"/>
      <c r="MMV34" s="137"/>
      <c r="MMW34" s="137"/>
      <c r="MMX34" s="137"/>
      <c r="MMY34" s="137"/>
      <c r="MMZ34" s="137"/>
      <c r="MNA34" s="137"/>
      <c r="MNB34" s="137"/>
      <c r="MNC34" s="137"/>
      <c r="MND34" s="137"/>
      <c r="MNE34" s="137"/>
      <c r="MNF34" s="137"/>
      <c r="MNG34" s="137"/>
      <c r="MNH34" s="137"/>
      <c r="MNI34" s="137"/>
      <c r="MNJ34" s="137"/>
      <c r="MNK34" s="137"/>
      <c r="MNL34" s="137"/>
      <c r="MNM34" s="137"/>
      <c r="MNN34" s="137"/>
      <c r="MNO34" s="137"/>
      <c r="MNP34" s="137"/>
      <c r="MNQ34" s="137"/>
      <c r="MNR34" s="137"/>
      <c r="MNS34" s="137"/>
      <c r="MNT34" s="137"/>
      <c r="MNU34" s="137"/>
      <c r="MNV34" s="137"/>
      <c r="MNW34" s="137"/>
      <c r="MNX34" s="137"/>
      <c r="MNY34" s="137"/>
      <c r="MNZ34" s="137"/>
      <c r="MOA34" s="137"/>
      <c r="MOB34" s="137"/>
      <c r="MOC34" s="137"/>
      <c r="MOD34" s="137"/>
      <c r="MOE34" s="137"/>
      <c r="MOF34" s="137"/>
      <c r="MOG34" s="137"/>
      <c r="MOH34" s="137"/>
      <c r="MOI34" s="137"/>
      <c r="MOJ34" s="137"/>
      <c r="MOK34" s="137"/>
      <c r="MOL34" s="137"/>
      <c r="MOM34" s="137"/>
      <c r="MON34" s="137"/>
      <c r="MOO34" s="137"/>
      <c r="MOP34" s="137"/>
      <c r="MOQ34" s="137"/>
      <c r="MOR34" s="137"/>
      <c r="MOS34" s="137"/>
      <c r="MOT34" s="137"/>
      <c r="MOU34" s="137"/>
      <c r="MOV34" s="137"/>
      <c r="MOW34" s="137"/>
      <c r="MOX34" s="137"/>
      <c r="MOY34" s="137"/>
      <c r="MOZ34" s="137"/>
      <c r="MPA34" s="137"/>
      <c r="MPB34" s="137"/>
      <c r="MPC34" s="137"/>
      <c r="MPD34" s="137"/>
      <c r="MPE34" s="137"/>
      <c r="MPF34" s="137"/>
      <c r="MPG34" s="137"/>
      <c r="MPH34" s="137"/>
      <c r="MPI34" s="137"/>
      <c r="MPJ34" s="137"/>
      <c r="MPK34" s="137"/>
      <c r="MPL34" s="137"/>
      <c r="MPM34" s="137"/>
      <c r="MPN34" s="137"/>
      <c r="MPO34" s="137"/>
      <c r="MPP34" s="137"/>
      <c r="MPQ34" s="137"/>
      <c r="MPR34" s="137"/>
      <c r="MPS34" s="137"/>
      <c r="MPT34" s="137"/>
      <c r="MPU34" s="137"/>
      <c r="MPV34" s="137"/>
      <c r="MPW34" s="137"/>
      <c r="MPX34" s="137"/>
      <c r="MPY34" s="137"/>
      <c r="MPZ34" s="137"/>
      <c r="MQA34" s="137"/>
      <c r="MQB34" s="137"/>
      <c r="MQC34" s="137"/>
      <c r="MQD34" s="137"/>
      <c r="MQE34" s="137"/>
      <c r="MQF34" s="137"/>
      <c r="MQG34" s="137"/>
      <c r="MQH34" s="137"/>
      <c r="MQI34" s="137"/>
      <c r="MQJ34" s="137"/>
      <c r="MQK34" s="137"/>
      <c r="MQL34" s="137"/>
      <c r="MQM34" s="137"/>
      <c r="MQN34" s="137"/>
      <c r="MQO34" s="137"/>
      <c r="MQP34" s="137"/>
      <c r="MQQ34" s="137"/>
      <c r="MQR34" s="137"/>
      <c r="MQS34" s="137"/>
      <c r="MQT34" s="137"/>
      <c r="MQU34" s="137"/>
      <c r="MQV34" s="137"/>
      <c r="MQW34" s="137"/>
      <c r="MQX34" s="137"/>
      <c r="MQY34" s="137"/>
      <c r="MQZ34" s="137"/>
      <c r="MRA34" s="137"/>
      <c r="MRB34" s="137"/>
      <c r="MRC34" s="137"/>
      <c r="MRD34" s="137"/>
      <c r="MRE34" s="137"/>
      <c r="MRF34" s="137"/>
      <c r="MRG34" s="137"/>
      <c r="MRH34" s="137"/>
      <c r="MRI34" s="137"/>
      <c r="MRJ34" s="137"/>
      <c r="MRK34" s="137"/>
      <c r="MRL34" s="137"/>
      <c r="MRM34" s="137"/>
      <c r="MRN34" s="137"/>
      <c r="MRO34" s="137"/>
      <c r="MRP34" s="137"/>
      <c r="MRQ34" s="137"/>
      <c r="MRR34" s="137"/>
      <c r="MRS34" s="137"/>
      <c r="MRT34" s="137"/>
      <c r="MRU34" s="137"/>
      <c r="MRV34" s="137"/>
      <c r="MRW34" s="137"/>
      <c r="MRX34" s="137"/>
      <c r="MRY34" s="137"/>
      <c r="MRZ34" s="137"/>
      <c r="MSA34" s="137"/>
      <c r="MSB34" s="137"/>
      <c r="MSC34" s="137"/>
      <c r="MSD34" s="137"/>
      <c r="MSE34" s="137"/>
      <c r="MSF34" s="137"/>
      <c r="MSG34" s="137"/>
      <c r="MSH34" s="137"/>
      <c r="MSI34" s="137"/>
      <c r="MSJ34" s="137"/>
      <c r="MSK34" s="137"/>
      <c r="MSL34" s="137"/>
      <c r="MSM34" s="137"/>
      <c r="MSN34" s="137"/>
      <c r="MSO34" s="137"/>
      <c r="MSP34" s="137"/>
      <c r="MSQ34" s="137"/>
      <c r="MSR34" s="137"/>
      <c r="MSS34" s="137"/>
      <c r="MST34" s="137"/>
      <c r="MSU34" s="137"/>
      <c r="MSV34" s="137"/>
      <c r="MSW34" s="137"/>
      <c r="MSX34" s="137"/>
      <c r="MSY34" s="137"/>
      <c r="MSZ34" s="137"/>
      <c r="MTA34" s="137"/>
      <c r="MTB34" s="137"/>
      <c r="MTC34" s="137"/>
      <c r="MTD34" s="137"/>
      <c r="MTE34" s="137"/>
      <c r="MTF34" s="137"/>
      <c r="MTG34" s="137"/>
      <c r="MTH34" s="137"/>
      <c r="MTI34" s="137"/>
      <c r="MTJ34" s="137"/>
      <c r="MTK34" s="137"/>
      <c r="MTL34" s="137"/>
      <c r="MTM34" s="137"/>
      <c r="MTN34" s="137"/>
      <c r="MTO34" s="137"/>
      <c r="MTP34" s="137"/>
      <c r="MTQ34" s="137"/>
      <c r="MTR34" s="137"/>
      <c r="MTS34" s="137"/>
      <c r="MTT34" s="137"/>
      <c r="MTU34" s="137"/>
      <c r="MTV34" s="137"/>
      <c r="MTW34" s="137"/>
      <c r="MTX34" s="137"/>
      <c r="MTY34" s="137"/>
      <c r="MTZ34" s="137"/>
      <c r="MUA34" s="137"/>
      <c r="MUB34" s="137"/>
      <c r="MUC34" s="137"/>
      <c r="MUD34" s="137"/>
      <c r="MUE34" s="137"/>
      <c r="MUF34" s="137"/>
      <c r="MUG34" s="137"/>
      <c r="MUH34" s="137"/>
      <c r="MUI34" s="137"/>
      <c r="MUJ34" s="137"/>
      <c r="MUK34" s="137"/>
      <c r="MUL34" s="137"/>
      <c r="MUM34" s="137"/>
      <c r="MUN34" s="137"/>
      <c r="MUO34" s="137"/>
      <c r="MUP34" s="137"/>
      <c r="MUQ34" s="137"/>
      <c r="MUR34" s="137"/>
      <c r="MUS34" s="137"/>
      <c r="MUT34" s="137"/>
      <c r="MUU34" s="137"/>
      <c r="MUV34" s="137"/>
      <c r="MUW34" s="137"/>
      <c r="MUX34" s="137"/>
      <c r="MUY34" s="137"/>
      <c r="MUZ34" s="137"/>
      <c r="MVA34" s="137"/>
      <c r="MVB34" s="137"/>
      <c r="MVC34" s="137"/>
      <c r="MVD34" s="137"/>
      <c r="MVE34" s="137"/>
      <c r="MVF34" s="137"/>
      <c r="MVG34" s="137"/>
      <c r="MVH34" s="137"/>
      <c r="MVI34" s="137"/>
      <c r="MVJ34" s="137"/>
      <c r="MVK34" s="137"/>
      <c r="MVL34" s="137"/>
      <c r="MVM34" s="137"/>
      <c r="MVN34" s="137"/>
      <c r="MVO34" s="137"/>
      <c r="MVP34" s="137"/>
      <c r="MVQ34" s="137"/>
      <c r="MVR34" s="137"/>
      <c r="MVS34" s="137"/>
      <c r="MVT34" s="137"/>
      <c r="MVU34" s="137"/>
      <c r="MVV34" s="137"/>
      <c r="MVW34" s="137"/>
      <c r="MVX34" s="137"/>
      <c r="MVY34" s="137"/>
      <c r="MVZ34" s="137"/>
      <c r="MWA34" s="137"/>
      <c r="MWB34" s="137"/>
      <c r="MWC34" s="137"/>
      <c r="MWD34" s="137"/>
      <c r="MWE34" s="137"/>
      <c r="MWF34" s="137"/>
      <c r="MWG34" s="137"/>
      <c r="MWH34" s="137"/>
      <c r="MWI34" s="137"/>
      <c r="MWJ34" s="137"/>
      <c r="MWK34" s="137"/>
      <c r="MWL34" s="137"/>
      <c r="MWM34" s="137"/>
      <c r="MWN34" s="137"/>
      <c r="MWO34" s="137"/>
      <c r="MWP34" s="137"/>
      <c r="MWQ34" s="137"/>
      <c r="MWR34" s="137"/>
      <c r="MWS34" s="137"/>
      <c r="MWT34" s="137"/>
      <c r="MWU34" s="137"/>
      <c r="MWV34" s="137"/>
      <c r="MWW34" s="137"/>
      <c r="MWX34" s="137"/>
      <c r="MWY34" s="137"/>
      <c r="MWZ34" s="137"/>
      <c r="MXA34" s="137"/>
      <c r="MXB34" s="137"/>
      <c r="MXC34" s="137"/>
      <c r="MXD34" s="137"/>
      <c r="MXE34" s="137"/>
      <c r="MXF34" s="137"/>
      <c r="MXG34" s="137"/>
      <c r="MXH34" s="137"/>
      <c r="MXI34" s="137"/>
      <c r="MXJ34" s="137"/>
      <c r="MXK34" s="137"/>
      <c r="MXL34" s="137"/>
      <c r="MXM34" s="137"/>
      <c r="MXN34" s="137"/>
      <c r="MXO34" s="137"/>
      <c r="MXP34" s="137"/>
      <c r="MXQ34" s="137"/>
      <c r="MXR34" s="137"/>
      <c r="MXS34" s="137"/>
      <c r="MXT34" s="137"/>
      <c r="MXU34" s="137"/>
      <c r="MXV34" s="137"/>
      <c r="MXW34" s="137"/>
      <c r="MXX34" s="137"/>
      <c r="MXY34" s="137"/>
      <c r="MXZ34" s="137"/>
      <c r="MYA34" s="137"/>
      <c r="MYB34" s="137"/>
      <c r="MYC34" s="137"/>
      <c r="MYD34" s="137"/>
      <c r="MYE34" s="137"/>
      <c r="MYF34" s="137"/>
      <c r="MYG34" s="137"/>
      <c r="MYH34" s="137"/>
      <c r="MYI34" s="137"/>
      <c r="MYJ34" s="137"/>
      <c r="MYK34" s="137"/>
      <c r="MYL34" s="137"/>
      <c r="MYM34" s="137"/>
      <c r="MYN34" s="137"/>
      <c r="MYO34" s="137"/>
      <c r="MYP34" s="137"/>
      <c r="MYQ34" s="137"/>
      <c r="MYR34" s="137"/>
      <c r="MYS34" s="137"/>
      <c r="MYT34" s="137"/>
      <c r="MYU34" s="137"/>
      <c r="MYV34" s="137"/>
      <c r="MYW34" s="137"/>
      <c r="MYX34" s="137"/>
      <c r="MYY34" s="137"/>
      <c r="MYZ34" s="137"/>
      <c r="MZA34" s="137"/>
      <c r="MZB34" s="137"/>
      <c r="MZC34" s="137"/>
      <c r="MZD34" s="137"/>
      <c r="MZE34" s="137"/>
      <c r="MZF34" s="137"/>
      <c r="MZG34" s="137"/>
      <c r="MZH34" s="137"/>
      <c r="MZI34" s="137"/>
      <c r="MZJ34" s="137"/>
      <c r="MZK34" s="137"/>
      <c r="MZL34" s="137"/>
      <c r="MZM34" s="137"/>
      <c r="MZN34" s="137"/>
      <c r="MZO34" s="137"/>
      <c r="MZP34" s="137"/>
      <c r="MZQ34" s="137"/>
      <c r="MZR34" s="137"/>
      <c r="MZS34" s="137"/>
      <c r="MZT34" s="137"/>
      <c r="MZU34" s="137"/>
      <c r="MZV34" s="137"/>
      <c r="MZW34" s="137"/>
      <c r="MZX34" s="137"/>
      <c r="MZY34" s="137"/>
      <c r="MZZ34" s="137"/>
      <c r="NAA34" s="137"/>
      <c r="NAB34" s="137"/>
      <c r="NAC34" s="137"/>
      <c r="NAD34" s="137"/>
      <c r="NAE34" s="137"/>
      <c r="NAF34" s="137"/>
      <c r="NAG34" s="137"/>
      <c r="NAH34" s="137"/>
      <c r="NAI34" s="137"/>
      <c r="NAJ34" s="137"/>
      <c r="NAK34" s="137"/>
      <c r="NAL34" s="137"/>
      <c r="NAM34" s="137"/>
      <c r="NAN34" s="137"/>
      <c r="NAO34" s="137"/>
      <c r="NAP34" s="137"/>
      <c r="NAQ34" s="137"/>
      <c r="NAR34" s="137"/>
      <c r="NAS34" s="137"/>
      <c r="NAT34" s="137"/>
      <c r="NAU34" s="137"/>
      <c r="NAV34" s="137"/>
      <c r="NAW34" s="137"/>
      <c r="NAX34" s="137"/>
      <c r="NAY34" s="137"/>
      <c r="NAZ34" s="137"/>
      <c r="NBA34" s="137"/>
      <c r="NBB34" s="137"/>
      <c r="NBC34" s="137"/>
      <c r="NBD34" s="137"/>
      <c r="NBE34" s="137"/>
      <c r="NBF34" s="137"/>
      <c r="NBG34" s="137"/>
      <c r="NBH34" s="137"/>
      <c r="NBI34" s="137"/>
      <c r="NBJ34" s="137"/>
      <c r="NBK34" s="137"/>
      <c r="NBL34" s="137"/>
      <c r="NBM34" s="137"/>
      <c r="NBN34" s="137"/>
      <c r="NBO34" s="137"/>
      <c r="NBP34" s="137"/>
      <c r="NBQ34" s="137"/>
      <c r="NBR34" s="137"/>
      <c r="NBS34" s="137"/>
      <c r="NBT34" s="137"/>
      <c r="NBU34" s="137"/>
      <c r="NBV34" s="137"/>
      <c r="NBW34" s="137"/>
      <c r="NBX34" s="137"/>
      <c r="NBY34" s="137"/>
      <c r="NBZ34" s="137"/>
      <c r="NCA34" s="137"/>
      <c r="NCB34" s="137"/>
      <c r="NCC34" s="137"/>
      <c r="NCD34" s="137"/>
      <c r="NCE34" s="137"/>
      <c r="NCF34" s="137"/>
      <c r="NCG34" s="137"/>
      <c r="NCH34" s="137"/>
      <c r="NCI34" s="137"/>
      <c r="NCJ34" s="137"/>
      <c r="NCK34" s="137"/>
      <c r="NCL34" s="137"/>
      <c r="NCM34" s="137"/>
      <c r="NCN34" s="137"/>
      <c r="NCO34" s="137"/>
      <c r="NCP34" s="137"/>
      <c r="NCQ34" s="137"/>
      <c r="NCR34" s="137"/>
      <c r="NCS34" s="137"/>
      <c r="NCT34" s="137"/>
      <c r="NCU34" s="137"/>
      <c r="NCV34" s="137"/>
      <c r="NCW34" s="137"/>
      <c r="NCX34" s="137"/>
      <c r="NCY34" s="137"/>
      <c r="NCZ34" s="137"/>
      <c r="NDA34" s="137"/>
      <c r="NDB34" s="137"/>
      <c r="NDC34" s="137"/>
      <c r="NDD34" s="137"/>
      <c r="NDE34" s="137"/>
      <c r="NDF34" s="137"/>
      <c r="NDG34" s="137"/>
      <c r="NDH34" s="137"/>
      <c r="NDI34" s="137"/>
      <c r="NDJ34" s="137"/>
      <c r="NDK34" s="137"/>
      <c r="NDL34" s="137"/>
      <c r="NDM34" s="137"/>
      <c r="NDN34" s="137"/>
      <c r="NDO34" s="137"/>
      <c r="NDP34" s="137"/>
      <c r="NDQ34" s="137"/>
      <c r="NDR34" s="137"/>
      <c r="NDS34" s="137"/>
      <c r="NDT34" s="137"/>
      <c r="NDU34" s="137"/>
      <c r="NDV34" s="137"/>
      <c r="NDW34" s="137"/>
      <c r="NDX34" s="137"/>
      <c r="NDY34" s="137"/>
      <c r="NDZ34" s="137"/>
      <c r="NEA34" s="137"/>
      <c r="NEB34" s="137"/>
      <c r="NEC34" s="137"/>
      <c r="NED34" s="137"/>
      <c r="NEE34" s="137"/>
      <c r="NEF34" s="137"/>
      <c r="NEG34" s="137"/>
      <c r="NEH34" s="137"/>
      <c r="NEI34" s="137"/>
      <c r="NEJ34" s="137"/>
      <c r="NEK34" s="137"/>
      <c r="NEL34" s="137"/>
      <c r="NEM34" s="137"/>
      <c r="NEN34" s="137"/>
      <c r="NEO34" s="137"/>
      <c r="NEP34" s="137"/>
      <c r="NEQ34" s="137"/>
      <c r="NER34" s="137"/>
      <c r="NES34" s="137"/>
      <c r="NET34" s="137"/>
      <c r="NEU34" s="137"/>
      <c r="NEV34" s="137"/>
      <c r="NEW34" s="137"/>
      <c r="NEX34" s="137"/>
      <c r="NEY34" s="137"/>
      <c r="NEZ34" s="137"/>
      <c r="NFA34" s="137"/>
      <c r="NFB34" s="137"/>
      <c r="NFC34" s="137"/>
      <c r="NFD34" s="137"/>
      <c r="NFE34" s="137"/>
      <c r="NFF34" s="137"/>
      <c r="NFG34" s="137"/>
      <c r="NFH34" s="137"/>
      <c r="NFI34" s="137"/>
      <c r="NFJ34" s="137"/>
      <c r="NFK34" s="137"/>
      <c r="NFL34" s="137"/>
      <c r="NFM34" s="137"/>
      <c r="NFN34" s="137"/>
      <c r="NFO34" s="137"/>
      <c r="NFP34" s="137"/>
      <c r="NFQ34" s="137"/>
      <c r="NFR34" s="137"/>
      <c r="NFS34" s="137"/>
      <c r="NFT34" s="137"/>
      <c r="NFU34" s="137"/>
      <c r="NFV34" s="137"/>
      <c r="NFW34" s="137"/>
      <c r="NFX34" s="137"/>
      <c r="NFY34" s="137"/>
      <c r="NFZ34" s="137"/>
      <c r="NGA34" s="137"/>
      <c r="NGB34" s="137"/>
      <c r="NGC34" s="137"/>
      <c r="NGD34" s="137"/>
      <c r="NGE34" s="137"/>
      <c r="NGF34" s="137"/>
      <c r="NGG34" s="137"/>
      <c r="NGH34" s="137"/>
      <c r="NGI34" s="137"/>
      <c r="NGJ34" s="137"/>
      <c r="NGK34" s="137"/>
      <c r="NGL34" s="137"/>
      <c r="NGM34" s="137"/>
      <c r="NGN34" s="137"/>
      <c r="NGO34" s="137"/>
      <c r="NGP34" s="137"/>
      <c r="NGQ34" s="137"/>
      <c r="NGR34" s="137"/>
      <c r="NGS34" s="137"/>
      <c r="NGT34" s="137"/>
      <c r="NGU34" s="137"/>
      <c r="NGV34" s="137"/>
      <c r="NGW34" s="137"/>
      <c r="NGX34" s="137"/>
      <c r="NGY34" s="137"/>
      <c r="NGZ34" s="137"/>
      <c r="NHA34" s="137"/>
      <c r="NHB34" s="137"/>
      <c r="NHC34" s="137"/>
      <c r="NHD34" s="137"/>
      <c r="NHE34" s="137"/>
      <c r="NHF34" s="137"/>
      <c r="NHG34" s="137"/>
      <c r="NHH34" s="137"/>
      <c r="NHI34" s="137"/>
      <c r="NHJ34" s="137"/>
      <c r="NHK34" s="137"/>
      <c r="NHL34" s="137"/>
      <c r="NHM34" s="137"/>
      <c r="NHN34" s="137"/>
      <c r="NHO34" s="137"/>
      <c r="NHP34" s="137"/>
      <c r="NHQ34" s="137"/>
      <c r="NHR34" s="137"/>
      <c r="NHS34" s="137"/>
      <c r="NHT34" s="137"/>
      <c r="NHU34" s="137"/>
      <c r="NHV34" s="137"/>
      <c r="NHW34" s="137"/>
      <c r="NHX34" s="137"/>
      <c r="NHY34" s="137"/>
      <c r="NHZ34" s="137"/>
      <c r="NIA34" s="137"/>
      <c r="NIB34" s="137"/>
      <c r="NIC34" s="137"/>
      <c r="NID34" s="137"/>
      <c r="NIE34" s="137"/>
      <c r="NIF34" s="137"/>
      <c r="NIG34" s="137"/>
      <c r="NIH34" s="137"/>
      <c r="NII34" s="137"/>
      <c r="NIJ34" s="137"/>
      <c r="NIK34" s="137"/>
      <c r="NIL34" s="137"/>
      <c r="NIM34" s="137"/>
      <c r="NIN34" s="137"/>
      <c r="NIO34" s="137"/>
      <c r="NIP34" s="137"/>
      <c r="NIQ34" s="137"/>
      <c r="NIR34" s="137"/>
      <c r="NIS34" s="137"/>
      <c r="NIT34" s="137"/>
      <c r="NIU34" s="137"/>
      <c r="NIV34" s="137"/>
      <c r="NIW34" s="137"/>
      <c r="NIX34" s="137"/>
      <c r="NIY34" s="137"/>
      <c r="NIZ34" s="137"/>
      <c r="NJA34" s="137"/>
      <c r="NJB34" s="137"/>
      <c r="NJC34" s="137"/>
      <c r="NJD34" s="137"/>
      <c r="NJE34" s="137"/>
      <c r="NJF34" s="137"/>
      <c r="NJG34" s="137"/>
      <c r="NJH34" s="137"/>
      <c r="NJI34" s="137"/>
      <c r="NJJ34" s="137"/>
      <c r="NJK34" s="137"/>
      <c r="NJL34" s="137"/>
      <c r="NJM34" s="137"/>
      <c r="NJN34" s="137"/>
      <c r="NJO34" s="137"/>
      <c r="NJP34" s="137"/>
      <c r="NJQ34" s="137"/>
      <c r="NJR34" s="137"/>
      <c r="NJS34" s="137"/>
      <c r="NJT34" s="137"/>
      <c r="NJU34" s="137"/>
      <c r="NJV34" s="137"/>
      <c r="NJW34" s="137"/>
      <c r="NJX34" s="137"/>
      <c r="NJY34" s="137"/>
      <c r="NJZ34" s="137"/>
      <c r="NKA34" s="137"/>
      <c r="NKB34" s="137"/>
      <c r="NKC34" s="137"/>
      <c r="NKD34" s="137"/>
      <c r="NKE34" s="137"/>
      <c r="NKF34" s="137"/>
      <c r="NKG34" s="137"/>
      <c r="NKH34" s="137"/>
      <c r="NKI34" s="137"/>
      <c r="NKJ34" s="137"/>
      <c r="NKK34" s="137"/>
      <c r="NKL34" s="137"/>
      <c r="NKM34" s="137"/>
      <c r="NKN34" s="137"/>
      <c r="NKO34" s="137"/>
      <c r="NKP34" s="137"/>
      <c r="NKQ34" s="137"/>
      <c r="NKR34" s="137"/>
      <c r="NKS34" s="137"/>
      <c r="NKT34" s="137"/>
      <c r="NKU34" s="137"/>
      <c r="NKV34" s="137"/>
      <c r="NKW34" s="137"/>
      <c r="NKX34" s="137"/>
      <c r="NKY34" s="137"/>
      <c r="NKZ34" s="137"/>
      <c r="NLA34" s="137"/>
      <c r="NLB34" s="137"/>
      <c r="NLC34" s="137"/>
      <c r="NLD34" s="137"/>
      <c r="NLE34" s="137"/>
      <c r="NLF34" s="137"/>
      <c r="NLG34" s="137"/>
      <c r="NLH34" s="137"/>
      <c r="NLI34" s="137"/>
      <c r="NLJ34" s="137"/>
      <c r="NLK34" s="137"/>
      <c r="NLL34" s="137"/>
      <c r="NLM34" s="137"/>
      <c r="NLN34" s="137"/>
      <c r="NLO34" s="137"/>
      <c r="NLP34" s="137"/>
      <c r="NLQ34" s="137"/>
      <c r="NLR34" s="137"/>
      <c r="NLS34" s="137"/>
      <c r="NLT34" s="137"/>
      <c r="NLU34" s="137"/>
      <c r="NLV34" s="137"/>
      <c r="NLW34" s="137"/>
      <c r="NLX34" s="137"/>
      <c r="NLY34" s="137"/>
      <c r="NLZ34" s="137"/>
      <c r="NMA34" s="137"/>
      <c r="NMB34" s="137"/>
      <c r="NMC34" s="137"/>
      <c r="NMD34" s="137"/>
      <c r="NME34" s="137"/>
      <c r="NMF34" s="137"/>
      <c r="NMG34" s="137"/>
      <c r="NMH34" s="137"/>
      <c r="NMI34" s="137"/>
      <c r="NMJ34" s="137"/>
      <c r="NMK34" s="137"/>
      <c r="NML34" s="137"/>
      <c r="NMM34" s="137"/>
      <c r="NMN34" s="137"/>
      <c r="NMO34" s="137"/>
      <c r="NMP34" s="137"/>
      <c r="NMQ34" s="137"/>
      <c r="NMR34" s="137"/>
      <c r="NMS34" s="137"/>
      <c r="NMT34" s="137"/>
      <c r="NMU34" s="137"/>
      <c r="NMV34" s="137"/>
      <c r="NMW34" s="137"/>
      <c r="NMX34" s="137"/>
      <c r="NMY34" s="137"/>
      <c r="NMZ34" s="137"/>
      <c r="NNA34" s="137"/>
      <c r="NNB34" s="137"/>
      <c r="NNC34" s="137"/>
      <c r="NND34" s="137"/>
      <c r="NNE34" s="137"/>
      <c r="NNF34" s="137"/>
      <c r="NNG34" s="137"/>
      <c r="NNH34" s="137"/>
      <c r="NNI34" s="137"/>
      <c r="NNJ34" s="137"/>
      <c r="NNK34" s="137"/>
      <c r="NNL34" s="137"/>
      <c r="NNM34" s="137"/>
      <c r="NNN34" s="137"/>
      <c r="NNO34" s="137"/>
      <c r="NNP34" s="137"/>
      <c r="NNQ34" s="137"/>
      <c r="NNR34" s="137"/>
      <c r="NNS34" s="137"/>
      <c r="NNT34" s="137"/>
      <c r="NNU34" s="137"/>
      <c r="NNV34" s="137"/>
      <c r="NNW34" s="137"/>
      <c r="NNX34" s="137"/>
      <c r="NNY34" s="137"/>
      <c r="NNZ34" s="137"/>
      <c r="NOA34" s="137"/>
      <c r="NOB34" s="137"/>
      <c r="NOC34" s="137"/>
      <c r="NOD34" s="137"/>
      <c r="NOE34" s="137"/>
      <c r="NOF34" s="137"/>
      <c r="NOG34" s="137"/>
      <c r="NOH34" s="137"/>
      <c r="NOI34" s="137"/>
      <c r="NOJ34" s="137"/>
      <c r="NOK34" s="137"/>
      <c r="NOL34" s="137"/>
      <c r="NOM34" s="137"/>
      <c r="NON34" s="137"/>
      <c r="NOO34" s="137"/>
      <c r="NOP34" s="137"/>
      <c r="NOQ34" s="137"/>
      <c r="NOR34" s="137"/>
      <c r="NOS34" s="137"/>
      <c r="NOT34" s="137"/>
      <c r="NOU34" s="137"/>
      <c r="NOV34" s="137"/>
      <c r="NOW34" s="137"/>
      <c r="NOX34" s="137"/>
      <c r="NOY34" s="137"/>
      <c r="NOZ34" s="137"/>
      <c r="NPA34" s="137"/>
      <c r="NPB34" s="137"/>
      <c r="NPC34" s="137"/>
      <c r="NPD34" s="137"/>
      <c r="NPE34" s="137"/>
      <c r="NPF34" s="137"/>
      <c r="NPG34" s="137"/>
      <c r="NPH34" s="137"/>
      <c r="NPI34" s="137"/>
      <c r="NPJ34" s="137"/>
      <c r="NPK34" s="137"/>
      <c r="NPL34" s="137"/>
      <c r="NPM34" s="137"/>
      <c r="NPN34" s="137"/>
      <c r="NPO34" s="137"/>
      <c r="NPP34" s="137"/>
      <c r="NPQ34" s="137"/>
      <c r="NPR34" s="137"/>
      <c r="NPS34" s="137"/>
      <c r="NPT34" s="137"/>
      <c r="NPU34" s="137"/>
      <c r="NPV34" s="137"/>
      <c r="NPW34" s="137"/>
      <c r="NPX34" s="137"/>
      <c r="NPY34" s="137"/>
      <c r="NPZ34" s="137"/>
      <c r="NQA34" s="137"/>
      <c r="NQB34" s="137"/>
      <c r="NQC34" s="137"/>
      <c r="NQD34" s="137"/>
      <c r="NQE34" s="137"/>
      <c r="NQF34" s="137"/>
      <c r="NQG34" s="137"/>
      <c r="NQH34" s="137"/>
      <c r="NQI34" s="137"/>
      <c r="NQJ34" s="137"/>
      <c r="NQK34" s="137"/>
      <c r="NQL34" s="137"/>
      <c r="NQM34" s="137"/>
      <c r="NQN34" s="137"/>
      <c r="NQO34" s="137"/>
      <c r="NQP34" s="137"/>
      <c r="NQQ34" s="137"/>
      <c r="NQR34" s="137"/>
      <c r="NQS34" s="137"/>
      <c r="NQT34" s="137"/>
      <c r="NQU34" s="137"/>
      <c r="NQV34" s="137"/>
      <c r="NQW34" s="137"/>
      <c r="NQX34" s="137"/>
      <c r="NQY34" s="137"/>
      <c r="NQZ34" s="137"/>
      <c r="NRA34" s="137"/>
      <c r="NRB34" s="137"/>
      <c r="NRC34" s="137"/>
      <c r="NRD34" s="137"/>
      <c r="NRE34" s="137"/>
      <c r="NRF34" s="137"/>
      <c r="NRG34" s="137"/>
      <c r="NRH34" s="137"/>
      <c r="NRI34" s="137"/>
      <c r="NRJ34" s="137"/>
      <c r="NRK34" s="137"/>
      <c r="NRL34" s="137"/>
      <c r="NRM34" s="137"/>
      <c r="NRN34" s="137"/>
      <c r="NRO34" s="137"/>
      <c r="NRP34" s="137"/>
      <c r="NRQ34" s="137"/>
      <c r="NRR34" s="137"/>
      <c r="NRS34" s="137"/>
      <c r="NRT34" s="137"/>
      <c r="NRU34" s="137"/>
      <c r="NRV34" s="137"/>
      <c r="NRW34" s="137"/>
      <c r="NRX34" s="137"/>
      <c r="NRY34" s="137"/>
      <c r="NRZ34" s="137"/>
      <c r="NSA34" s="137"/>
      <c r="NSB34" s="137"/>
      <c r="NSC34" s="137"/>
      <c r="NSD34" s="137"/>
      <c r="NSE34" s="137"/>
      <c r="NSF34" s="137"/>
      <c r="NSG34" s="137"/>
      <c r="NSH34" s="137"/>
      <c r="NSI34" s="137"/>
      <c r="NSJ34" s="137"/>
      <c r="NSK34" s="137"/>
      <c r="NSL34" s="137"/>
      <c r="NSM34" s="137"/>
      <c r="NSN34" s="137"/>
      <c r="NSO34" s="137"/>
      <c r="NSP34" s="137"/>
      <c r="NSQ34" s="137"/>
      <c r="NSR34" s="137"/>
      <c r="NSS34" s="137"/>
      <c r="NST34" s="137"/>
      <c r="NSU34" s="137"/>
      <c r="NSV34" s="137"/>
      <c r="NSW34" s="137"/>
      <c r="NSX34" s="137"/>
      <c r="NSY34" s="137"/>
      <c r="NSZ34" s="137"/>
      <c r="NTA34" s="137"/>
      <c r="NTB34" s="137"/>
      <c r="NTC34" s="137"/>
      <c r="NTD34" s="137"/>
      <c r="NTE34" s="137"/>
      <c r="NTF34" s="137"/>
      <c r="NTG34" s="137"/>
      <c r="NTH34" s="137"/>
      <c r="NTI34" s="137"/>
      <c r="NTJ34" s="137"/>
      <c r="NTK34" s="137"/>
      <c r="NTL34" s="137"/>
      <c r="NTM34" s="137"/>
      <c r="NTN34" s="137"/>
      <c r="NTO34" s="137"/>
      <c r="NTP34" s="137"/>
      <c r="NTQ34" s="137"/>
      <c r="NTR34" s="137"/>
      <c r="NTS34" s="137"/>
      <c r="NTT34" s="137"/>
      <c r="NTU34" s="137"/>
      <c r="NTV34" s="137"/>
      <c r="NTW34" s="137"/>
      <c r="NTX34" s="137"/>
      <c r="NTY34" s="137"/>
      <c r="NTZ34" s="137"/>
      <c r="NUA34" s="137"/>
      <c r="NUB34" s="137"/>
      <c r="NUC34" s="137"/>
      <c r="NUD34" s="137"/>
      <c r="NUE34" s="137"/>
      <c r="NUF34" s="137"/>
      <c r="NUG34" s="137"/>
      <c r="NUH34" s="137"/>
      <c r="NUI34" s="137"/>
      <c r="NUJ34" s="137"/>
      <c r="NUK34" s="137"/>
      <c r="NUL34" s="137"/>
      <c r="NUM34" s="137"/>
      <c r="NUN34" s="137"/>
      <c r="NUO34" s="137"/>
      <c r="NUP34" s="137"/>
      <c r="NUQ34" s="137"/>
      <c r="NUR34" s="137"/>
      <c r="NUS34" s="137"/>
      <c r="NUT34" s="137"/>
      <c r="NUU34" s="137"/>
      <c r="NUV34" s="137"/>
      <c r="NUW34" s="137"/>
      <c r="NUX34" s="137"/>
      <c r="NUY34" s="137"/>
      <c r="NUZ34" s="137"/>
      <c r="NVA34" s="137"/>
      <c r="NVB34" s="137"/>
      <c r="NVC34" s="137"/>
      <c r="NVD34" s="137"/>
      <c r="NVE34" s="137"/>
      <c r="NVF34" s="137"/>
      <c r="NVG34" s="137"/>
      <c r="NVH34" s="137"/>
      <c r="NVI34" s="137"/>
      <c r="NVJ34" s="137"/>
      <c r="NVK34" s="137"/>
      <c r="NVL34" s="137"/>
      <c r="NVM34" s="137"/>
      <c r="NVN34" s="137"/>
      <c r="NVO34" s="137"/>
      <c r="NVP34" s="137"/>
      <c r="NVQ34" s="137"/>
      <c r="NVR34" s="137"/>
      <c r="NVS34" s="137"/>
      <c r="NVT34" s="137"/>
      <c r="NVU34" s="137"/>
      <c r="NVV34" s="137"/>
      <c r="NVW34" s="137"/>
      <c r="NVX34" s="137"/>
      <c r="NVY34" s="137"/>
      <c r="NVZ34" s="137"/>
      <c r="NWA34" s="137"/>
      <c r="NWB34" s="137"/>
      <c r="NWC34" s="137"/>
      <c r="NWD34" s="137"/>
      <c r="NWE34" s="137"/>
      <c r="NWF34" s="137"/>
      <c r="NWG34" s="137"/>
      <c r="NWH34" s="137"/>
      <c r="NWI34" s="137"/>
      <c r="NWJ34" s="137"/>
      <c r="NWK34" s="137"/>
      <c r="NWL34" s="137"/>
      <c r="NWM34" s="137"/>
      <c r="NWN34" s="137"/>
      <c r="NWO34" s="137"/>
      <c r="NWP34" s="137"/>
      <c r="NWQ34" s="137"/>
      <c r="NWR34" s="137"/>
      <c r="NWS34" s="137"/>
      <c r="NWT34" s="137"/>
      <c r="NWU34" s="137"/>
      <c r="NWV34" s="137"/>
      <c r="NWW34" s="137"/>
      <c r="NWX34" s="137"/>
      <c r="NWY34" s="137"/>
      <c r="NWZ34" s="137"/>
      <c r="NXA34" s="137"/>
      <c r="NXB34" s="137"/>
      <c r="NXC34" s="137"/>
      <c r="NXD34" s="137"/>
      <c r="NXE34" s="137"/>
      <c r="NXF34" s="137"/>
      <c r="NXG34" s="137"/>
      <c r="NXH34" s="137"/>
      <c r="NXI34" s="137"/>
      <c r="NXJ34" s="137"/>
      <c r="NXK34" s="137"/>
      <c r="NXL34" s="137"/>
      <c r="NXM34" s="137"/>
      <c r="NXN34" s="137"/>
      <c r="NXO34" s="137"/>
      <c r="NXP34" s="137"/>
      <c r="NXQ34" s="137"/>
      <c r="NXR34" s="137"/>
      <c r="NXS34" s="137"/>
      <c r="NXT34" s="137"/>
      <c r="NXU34" s="137"/>
      <c r="NXV34" s="137"/>
      <c r="NXW34" s="137"/>
      <c r="NXX34" s="137"/>
      <c r="NXY34" s="137"/>
      <c r="NXZ34" s="137"/>
      <c r="NYA34" s="137"/>
      <c r="NYB34" s="137"/>
      <c r="NYC34" s="137"/>
      <c r="NYD34" s="137"/>
      <c r="NYE34" s="137"/>
      <c r="NYF34" s="137"/>
      <c r="NYG34" s="137"/>
      <c r="NYH34" s="137"/>
      <c r="NYI34" s="137"/>
      <c r="NYJ34" s="137"/>
      <c r="NYK34" s="137"/>
      <c r="NYL34" s="137"/>
      <c r="NYM34" s="137"/>
      <c r="NYN34" s="137"/>
      <c r="NYO34" s="137"/>
      <c r="NYP34" s="137"/>
      <c r="NYQ34" s="137"/>
      <c r="NYR34" s="137"/>
      <c r="NYS34" s="137"/>
      <c r="NYT34" s="137"/>
      <c r="NYU34" s="137"/>
      <c r="NYV34" s="137"/>
      <c r="NYW34" s="137"/>
      <c r="NYX34" s="137"/>
      <c r="NYY34" s="137"/>
      <c r="NYZ34" s="137"/>
      <c r="NZA34" s="137"/>
      <c r="NZB34" s="137"/>
      <c r="NZC34" s="137"/>
      <c r="NZD34" s="137"/>
      <c r="NZE34" s="137"/>
      <c r="NZF34" s="137"/>
      <c r="NZG34" s="137"/>
      <c r="NZH34" s="137"/>
      <c r="NZI34" s="137"/>
      <c r="NZJ34" s="137"/>
      <c r="NZK34" s="137"/>
      <c r="NZL34" s="137"/>
      <c r="NZM34" s="137"/>
      <c r="NZN34" s="137"/>
      <c r="NZO34" s="137"/>
      <c r="NZP34" s="137"/>
      <c r="NZQ34" s="137"/>
      <c r="NZR34" s="137"/>
      <c r="NZS34" s="137"/>
      <c r="NZT34" s="137"/>
      <c r="NZU34" s="137"/>
      <c r="NZV34" s="137"/>
      <c r="NZW34" s="137"/>
      <c r="NZX34" s="137"/>
      <c r="NZY34" s="137"/>
      <c r="NZZ34" s="137"/>
      <c r="OAA34" s="137"/>
      <c r="OAB34" s="137"/>
      <c r="OAC34" s="137"/>
      <c r="OAD34" s="137"/>
      <c r="OAE34" s="137"/>
      <c r="OAF34" s="137"/>
      <c r="OAG34" s="137"/>
      <c r="OAH34" s="137"/>
      <c r="OAI34" s="137"/>
      <c r="OAJ34" s="137"/>
      <c r="OAK34" s="137"/>
      <c r="OAL34" s="137"/>
      <c r="OAM34" s="137"/>
      <c r="OAN34" s="137"/>
      <c r="OAO34" s="137"/>
      <c r="OAP34" s="137"/>
      <c r="OAQ34" s="137"/>
      <c r="OAR34" s="137"/>
      <c r="OAS34" s="137"/>
      <c r="OAT34" s="137"/>
      <c r="OAU34" s="137"/>
      <c r="OAV34" s="137"/>
      <c r="OAW34" s="137"/>
      <c r="OAX34" s="137"/>
      <c r="OAY34" s="137"/>
      <c r="OAZ34" s="137"/>
      <c r="OBA34" s="137"/>
      <c r="OBB34" s="137"/>
      <c r="OBC34" s="137"/>
      <c r="OBD34" s="137"/>
      <c r="OBE34" s="137"/>
      <c r="OBF34" s="137"/>
      <c r="OBG34" s="137"/>
      <c r="OBH34" s="137"/>
      <c r="OBI34" s="137"/>
      <c r="OBJ34" s="137"/>
      <c r="OBK34" s="137"/>
      <c r="OBL34" s="137"/>
      <c r="OBM34" s="137"/>
      <c r="OBN34" s="137"/>
      <c r="OBO34" s="137"/>
      <c r="OBP34" s="137"/>
      <c r="OBQ34" s="137"/>
      <c r="OBR34" s="137"/>
      <c r="OBS34" s="137"/>
      <c r="OBT34" s="137"/>
      <c r="OBU34" s="137"/>
      <c r="OBV34" s="137"/>
      <c r="OBW34" s="137"/>
      <c r="OBX34" s="137"/>
      <c r="OBY34" s="137"/>
      <c r="OBZ34" s="137"/>
      <c r="OCA34" s="137"/>
      <c r="OCB34" s="137"/>
      <c r="OCC34" s="137"/>
      <c r="OCD34" s="137"/>
      <c r="OCE34" s="137"/>
      <c r="OCF34" s="137"/>
      <c r="OCG34" s="137"/>
      <c r="OCH34" s="137"/>
      <c r="OCI34" s="137"/>
      <c r="OCJ34" s="137"/>
      <c r="OCK34" s="137"/>
      <c r="OCL34" s="137"/>
      <c r="OCM34" s="137"/>
      <c r="OCN34" s="137"/>
      <c r="OCO34" s="137"/>
      <c r="OCP34" s="137"/>
      <c r="OCQ34" s="137"/>
      <c r="OCR34" s="137"/>
      <c r="OCS34" s="137"/>
      <c r="OCT34" s="137"/>
      <c r="OCU34" s="137"/>
      <c r="OCV34" s="137"/>
      <c r="OCW34" s="137"/>
      <c r="OCX34" s="137"/>
      <c r="OCY34" s="137"/>
      <c r="OCZ34" s="137"/>
      <c r="ODA34" s="137"/>
      <c r="ODB34" s="137"/>
      <c r="ODC34" s="137"/>
      <c r="ODD34" s="137"/>
      <c r="ODE34" s="137"/>
      <c r="ODF34" s="137"/>
      <c r="ODG34" s="137"/>
      <c r="ODH34" s="137"/>
      <c r="ODI34" s="137"/>
      <c r="ODJ34" s="137"/>
      <c r="ODK34" s="137"/>
      <c r="ODL34" s="137"/>
      <c r="ODM34" s="137"/>
      <c r="ODN34" s="137"/>
      <c r="ODO34" s="137"/>
      <c r="ODP34" s="137"/>
      <c r="ODQ34" s="137"/>
      <c r="ODR34" s="137"/>
      <c r="ODS34" s="137"/>
      <c r="ODT34" s="137"/>
      <c r="ODU34" s="137"/>
      <c r="ODV34" s="137"/>
      <c r="ODW34" s="137"/>
      <c r="ODX34" s="137"/>
      <c r="ODY34" s="137"/>
      <c r="ODZ34" s="137"/>
      <c r="OEA34" s="137"/>
      <c r="OEB34" s="137"/>
      <c r="OEC34" s="137"/>
      <c r="OED34" s="137"/>
      <c r="OEE34" s="137"/>
      <c r="OEF34" s="137"/>
      <c r="OEG34" s="137"/>
      <c r="OEH34" s="137"/>
      <c r="OEI34" s="137"/>
      <c r="OEJ34" s="137"/>
      <c r="OEK34" s="137"/>
      <c r="OEL34" s="137"/>
      <c r="OEM34" s="137"/>
      <c r="OEN34" s="137"/>
      <c r="OEO34" s="137"/>
      <c r="OEP34" s="137"/>
      <c r="OEQ34" s="137"/>
      <c r="OER34" s="137"/>
      <c r="OES34" s="137"/>
      <c r="OET34" s="137"/>
      <c r="OEU34" s="137"/>
      <c r="OEV34" s="137"/>
      <c r="OEW34" s="137"/>
      <c r="OEX34" s="137"/>
      <c r="OEY34" s="137"/>
      <c r="OEZ34" s="137"/>
      <c r="OFA34" s="137"/>
      <c r="OFB34" s="137"/>
      <c r="OFC34" s="137"/>
      <c r="OFD34" s="137"/>
      <c r="OFE34" s="137"/>
      <c r="OFF34" s="137"/>
      <c r="OFG34" s="137"/>
      <c r="OFH34" s="137"/>
      <c r="OFI34" s="137"/>
      <c r="OFJ34" s="137"/>
      <c r="OFK34" s="137"/>
      <c r="OFL34" s="137"/>
      <c r="OFM34" s="137"/>
      <c r="OFN34" s="137"/>
      <c r="OFO34" s="137"/>
      <c r="OFP34" s="137"/>
      <c r="OFQ34" s="137"/>
      <c r="OFR34" s="137"/>
      <c r="OFS34" s="137"/>
      <c r="OFT34" s="137"/>
      <c r="OFU34" s="137"/>
      <c r="OFV34" s="137"/>
      <c r="OFW34" s="137"/>
      <c r="OFX34" s="137"/>
      <c r="OFY34" s="137"/>
      <c r="OFZ34" s="137"/>
      <c r="OGA34" s="137"/>
      <c r="OGB34" s="137"/>
      <c r="OGC34" s="137"/>
      <c r="OGD34" s="137"/>
      <c r="OGE34" s="137"/>
      <c r="OGF34" s="137"/>
      <c r="OGG34" s="137"/>
      <c r="OGH34" s="137"/>
      <c r="OGI34" s="137"/>
      <c r="OGJ34" s="137"/>
      <c r="OGK34" s="137"/>
      <c r="OGL34" s="137"/>
      <c r="OGM34" s="137"/>
      <c r="OGN34" s="137"/>
      <c r="OGO34" s="137"/>
      <c r="OGP34" s="137"/>
      <c r="OGQ34" s="137"/>
      <c r="OGR34" s="137"/>
      <c r="OGS34" s="137"/>
      <c r="OGT34" s="137"/>
      <c r="OGU34" s="137"/>
      <c r="OGV34" s="137"/>
      <c r="OGW34" s="137"/>
      <c r="OGX34" s="137"/>
      <c r="OGY34" s="137"/>
      <c r="OGZ34" s="137"/>
      <c r="OHA34" s="137"/>
      <c r="OHB34" s="137"/>
      <c r="OHC34" s="137"/>
      <c r="OHD34" s="137"/>
      <c r="OHE34" s="137"/>
      <c r="OHF34" s="137"/>
      <c r="OHG34" s="137"/>
      <c r="OHH34" s="137"/>
      <c r="OHI34" s="137"/>
      <c r="OHJ34" s="137"/>
      <c r="OHK34" s="137"/>
      <c r="OHL34" s="137"/>
      <c r="OHM34" s="137"/>
      <c r="OHN34" s="137"/>
      <c r="OHO34" s="137"/>
      <c r="OHP34" s="137"/>
      <c r="OHQ34" s="137"/>
      <c r="OHR34" s="137"/>
      <c r="OHS34" s="137"/>
      <c r="OHT34" s="137"/>
      <c r="OHU34" s="137"/>
      <c r="OHV34" s="137"/>
      <c r="OHW34" s="137"/>
      <c r="OHX34" s="137"/>
      <c r="OHY34" s="137"/>
      <c r="OHZ34" s="137"/>
      <c r="OIA34" s="137"/>
      <c r="OIB34" s="137"/>
      <c r="OIC34" s="137"/>
      <c r="OID34" s="137"/>
      <c r="OIE34" s="137"/>
      <c r="OIF34" s="137"/>
      <c r="OIG34" s="137"/>
      <c r="OIH34" s="137"/>
      <c r="OII34" s="137"/>
      <c r="OIJ34" s="137"/>
      <c r="OIK34" s="137"/>
      <c r="OIL34" s="137"/>
      <c r="OIM34" s="137"/>
      <c r="OIN34" s="137"/>
      <c r="OIO34" s="137"/>
      <c r="OIP34" s="137"/>
      <c r="OIQ34" s="137"/>
      <c r="OIR34" s="137"/>
      <c r="OIS34" s="137"/>
      <c r="OIT34" s="137"/>
      <c r="OIU34" s="137"/>
      <c r="OIV34" s="137"/>
      <c r="OIW34" s="137"/>
      <c r="OIX34" s="137"/>
      <c r="OIY34" s="137"/>
      <c r="OIZ34" s="137"/>
      <c r="OJA34" s="137"/>
      <c r="OJB34" s="137"/>
      <c r="OJC34" s="137"/>
      <c r="OJD34" s="137"/>
      <c r="OJE34" s="137"/>
      <c r="OJF34" s="137"/>
      <c r="OJG34" s="137"/>
      <c r="OJH34" s="137"/>
      <c r="OJI34" s="137"/>
      <c r="OJJ34" s="137"/>
      <c r="OJK34" s="137"/>
      <c r="OJL34" s="137"/>
      <c r="OJM34" s="137"/>
      <c r="OJN34" s="137"/>
      <c r="OJO34" s="137"/>
      <c r="OJP34" s="137"/>
      <c r="OJQ34" s="137"/>
      <c r="OJR34" s="137"/>
      <c r="OJS34" s="137"/>
      <c r="OJT34" s="137"/>
      <c r="OJU34" s="137"/>
      <c r="OJV34" s="137"/>
      <c r="OJW34" s="137"/>
      <c r="OJX34" s="137"/>
      <c r="OJY34" s="137"/>
      <c r="OJZ34" s="137"/>
      <c r="OKA34" s="137"/>
      <c r="OKB34" s="137"/>
      <c r="OKC34" s="137"/>
      <c r="OKD34" s="137"/>
      <c r="OKE34" s="137"/>
      <c r="OKF34" s="137"/>
      <c r="OKG34" s="137"/>
      <c r="OKH34" s="137"/>
      <c r="OKI34" s="137"/>
      <c r="OKJ34" s="137"/>
      <c r="OKK34" s="137"/>
      <c r="OKL34" s="137"/>
      <c r="OKM34" s="137"/>
      <c r="OKN34" s="137"/>
      <c r="OKO34" s="137"/>
      <c r="OKP34" s="137"/>
      <c r="OKQ34" s="137"/>
      <c r="OKR34" s="137"/>
      <c r="OKS34" s="137"/>
      <c r="OKT34" s="137"/>
      <c r="OKU34" s="137"/>
      <c r="OKV34" s="137"/>
      <c r="OKW34" s="137"/>
      <c r="OKX34" s="137"/>
      <c r="OKY34" s="137"/>
      <c r="OKZ34" s="137"/>
      <c r="OLA34" s="137"/>
      <c r="OLB34" s="137"/>
      <c r="OLC34" s="137"/>
      <c r="OLD34" s="137"/>
      <c r="OLE34" s="137"/>
      <c r="OLF34" s="137"/>
      <c r="OLG34" s="137"/>
      <c r="OLH34" s="137"/>
      <c r="OLI34" s="137"/>
      <c r="OLJ34" s="137"/>
      <c r="OLK34" s="137"/>
      <c r="OLL34" s="137"/>
      <c r="OLM34" s="137"/>
      <c r="OLN34" s="137"/>
      <c r="OLO34" s="137"/>
      <c r="OLP34" s="137"/>
      <c r="OLQ34" s="137"/>
      <c r="OLR34" s="137"/>
      <c r="OLS34" s="137"/>
      <c r="OLT34" s="137"/>
      <c r="OLU34" s="137"/>
      <c r="OLV34" s="137"/>
      <c r="OLW34" s="137"/>
      <c r="OLX34" s="137"/>
      <c r="OLY34" s="137"/>
      <c r="OLZ34" s="137"/>
      <c r="OMA34" s="137"/>
      <c r="OMB34" s="137"/>
      <c r="OMC34" s="137"/>
      <c r="OMD34" s="137"/>
      <c r="OME34" s="137"/>
      <c r="OMF34" s="137"/>
      <c r="OMG34" s="137"/>
      <c r="OMH34" s="137"/>
      <c r="OMI34" s="137"/>
      <c r="OMJ34" s="137"/>
      <c r="OMK34" s="137"/>
      <c r="OML34" s="137"/>
      <c r="OMM34" s="137"/>
      <c r="OMN34" s="137"/>
      <c r="OMO34" s="137"/>
      <c r="OMP34" s="137"/>
      <c r="OMQ34" s="137"/>
      <c r="OMR34" s="137"/>
      <c r="OMS34" s="137"/>
      <c r="OMT34" s="137"/>
      <c r="OMU34" s="137"/>
      <c r="OMV34" s="137"/>
      <c r="OMW34" s="137"/>
      <c r="OMX34" s="137"/>
      <c r="OMY34" s="137"/>
      <c r="OMZ34" s="137"/>
      <c r="ONA34" s="137"/>
      <c r="ONB34" s="137"/>
      <c r="ONC34" s="137"/>
      <c r="OND34" s="137"/>
      <c r="ONE34" s="137"/>
      <c r="ONF34" s="137"/>
      <c r="ONG34" s="137"/>
      <c r="ONH34" s="137"/>
      <c r="ONI34" s="137"/>
      <c r="ONJ34" s="137"/>
      <c r="ONK34" s="137"/>
      <c r="ONL34" s="137"/>
      <c r="ONM34" s="137"/>
      <c r="ONN34" s="137"/>
      <c r="ONO34" s="137"/>
      <c r="ONP34" s="137"/>
      <c r="ONQ34" s="137"/>
      <c r="ONR34" s="137"/>
      <c r="ONS34" s="137"/>
      <c r="ONT34" s="137"/>
      <c r="ONU34" s="137"/>
      <c r="ONV34" s="137"/>
      <c r="ONW34" s="137"/>
      <c r="ONX34" s="137"/>
      <c r="ONY34" s="137"/>
      <c r="ONZ34" s="137"/>
      <c r="OOA34" s="137"/>
      <c r="OOB34" s="137"/>
      <c r="OOC34" s="137"/>
      <c r="OOD34" s="137"/>
      <c r="OOE34" s="137"/>
      <c r="OOF34" s="137"/>
      <c r="OOG34" s="137"/>
      <c r="OOH34" s="137"/>
      <c r="OOI34" s="137"/>
      <c r="OOJ34" s="137"/>
      <c r="OOK34" s="137"/>
      <c r="OOL34" s="137"/>
      <c r="OOM34" s="137"/>
      <c r="OON34" s="137"/>
      <c r="OOO34" s="137"/>
      <c r="OOP34" s="137"/>
      <c r="OOQ34" s="137"/>
      <c r="OOR34" s="137"/>
      <c r="OOS34" s="137"/>
      <c r="OOT34" s="137"/>
      <c r="OOU34" s="137"/>
      <c r="OOV34" s="137"/>
      <c r="OOW34" s="137"/>
      <c r="OOX34" s="137"/>
      <c r="OOY34" s="137"/>
      <c r="OOZ34" s="137"/>
      <c r="OPA34" s="137"/>
      <c r="OPB34" s="137"/>
      <c r="OPC34" s="137"/>
      <c r="OPD34" s="137"/>
      <c r="OPE34" s="137"/>
      <c r="OPF34" s="137"/>
      <c r="OPG34" s="137"/>
      <c r="OPH34" s="137"/>
      <c r="OPI34" s="137"/>
      <c r="OPJ34" s="137"/>
      <c r="OPK34" s="137"/>
      <c r="OPL34" s="137"/>
      <c r="OPM34" s="137"/>
      <c r="OPN34" s="137"/>
      <c r="OPO34" s="137"/>
      <c r="OPP34" s="137"/>
      <c r="OPQ34" s="137"/>
      <c r="OPR34" s="137"/>
      <c r="OPS34" s="137"/>
      <c r="OPT34" s="137"/>
      <c r="OPU34" s="137"/>
      <c r="OPV34" s="137"/>
      <c r="OPW34" s="137"/>
      <c r="OPX34" s="137"/>
      <c r="OPY34" s="137"/>
      <c r="OPZ34" s="137"/>
      <c r="OQA34" s="137"/>
      <c r="OQB34" s="137"/>
      <c r="OQC34" s="137"/>
      <c r="OQD34" s="137"/>
      <c r="OQE34" s="137"/>
      <c r="OQF34" s="137"/>
      <c r="OQG34" s="137"/>
      <c r="OQH34" s="137"/>
      <c r="OQI34" s="137"/>
      <c r="OQJ34" s="137"/>
      <c r="OQK34" s="137"/>
      <c r="OQL34" s="137"/>
      <c r="OQM34" s="137"/>
      <c r="OQN34" s="137"/>
      <c r="OQO34" s="137"/>
      <c r="OQP34" s="137"/>
      <c r="OQQ34" s="137"/>
      <c r="OQR34" s="137"/>
      <c r="OQS34" s="137"/>
      <c r="OQT34" s="137"/>
      <c r="OQU34" s="137"/>
      <c r="OQV34" s="137"/>
      <c r="OQW34" s="137"/>
      <c r="OQX34" s="137"/>
      <c r="OQY34" s="137"/>
      <c r="OQZ34" s="137"/>
      <c r="ORA34" s="137"/>
      <c r="ORB34" s="137"/>
      <c r="ORC34" s="137"/>
      <c r="ORD34" s="137"/>
      <c r="ORE34" s="137"/>
      <c r="ORF34" s="137"/>
      <c r="ORG34" s="137"/>
      <c r="ORH34" s="137"/>
      <c r="ORI34" s="137"/>
      <c r="ORJ34" s="137"/>
      <c r="ORK34" s="137"/>
      <c r="ORL34" s="137"/>
      <c r="ORM34" s="137"/>
      <c r="ORN34" s="137"/>
      <c r="ORO34" s="137"/>
      <c r="ORP34" s="137"/>
      <c r="ORQ34" s="137"/>
      <c r="ORR34" s="137"/>
      <c r="ORS34" s="137"/>
      <c r="ORT34" s="137"/>
      <c r="ORU34" s="137"/>
      <c r="ORV34" s="137"/>
      <c r="ORW34" s="137"/>
      <c r="ORX34" s="137"/>
      <c r="ORY34" s="137"/>
      <c r="ORZ34" s="137"/>
      <c r="OSA34" s="137"/>
      <c r="OSB34" s="137"/>
      <c r="OSC34" s="137"/>
      <c r="OSD34" s="137"/>
      <c r="OSE34" s="137"/>
      <c r="OSF34" s="137"/>
      <c r="OSG34" s="137"/>
      <c r="OSH34" s="137"/>
      <c r="OSI34" s="137"/>
      <c r="OSJ34" s="137"/>
      <c r="OSK34" s="137"/>
      <c r="OSL34" s="137"/>
      <c r="OSM34" s="137"/>
      <c r="OSN34" s="137"/>
      <c r="OSO34" s="137"/>
      <c r="OSP34" s="137"/>
      <c r="OSQ34" s="137"/>
      <c r="OSR34" s="137"/>
      <c r="OSS34" s="137"/>
      <c r="OST34" s="137"/>
      <c r="OSU34" s="137"/>
      <c r="OSV34" s="137"/>
      <c r="OSW34" s="137"/>
      <c r="OSX34" s="137"/>
      <c r="OSY34" s="137"/>
      <c r="OSZ34" s="137"/>
      <c r="OTA34" s="137"/>
      <c r="OTB34" s="137"/>
      <c r="OTC34" s="137"/>
      <c r="OTD34" s="137"/>
      <c r="OTE34" s="137"/>
      <c r="OTF34" s="137"/>
      <c r="OTG34" s="137"/>
      <c r="OTH34" s="137"/>
      <c r="OTI34" s="137"/>
      <c r="OTJ34" s="137"/>
      <c r="OTK34" s="137"/>
      <c r="OTL34" s="137"/>
      <c r="OTM34" s="137"/>
      <c r="OTN34" s="137"/>
      <c r="OTO34" s="137"/>
      <c r="OTP34" s="137"/>
      <c r="OTQ34" s="137"/>
      <c r="OTR34" s="137"/>
      <c r="OTS34" s="137"/>
      <c r="OTT34" s="137"/>
      <c r="OTU34" s="137"/>
      <c r="OTV34" s="137"/>
      <c r="OTW34" s="137"/>
      <c r="OTX34" s="137"/>
      <c r="OTY34" s="137"/>
      <c r="OTZ34" s="137"/>
      <c r="OUA34" s="137"/>
      <c r="OUB34" s="137"/>
      <c r="OUC34" s="137"/>
      <c r="OUD34" s="137"/>
      <c r="OUE34" s="137"/>
      <c r="OUF34" s="137"/>
      <c r="OUG34" s="137"/>
      <c r="OUH34" s="137"/>
      <c r="OUI34" s="137"/>
      <c r="OUJ34" s="137"/>
      <c r="OUK34" s="137"/>
      <c r="OUL34" s="137"/>
      <c r="OUM34" s="137"/>
      <c r="OUN34" s="137"/>
      <c r="OUO34" s="137"/>
      <c r="OUP34" s="137"/>
      <c r="OUQ34" s="137"/>
      <c r="OUR34" s="137"/>
      <c r="OUS34" s="137"/>
      <c r="OUT34" s="137"/>
      <c r="OUU34" s="137"/>
      <c r="OUV34" s="137"/>
      <c r="OUW34" s="137"/>
      <c r="OUX34" s="137"/>
      <c r="OUY34" s="137"/>
      <c r="OUZ34" s="137"/>
      <c r="OVA34" s="137"/>
      <c r="OVB34" s="137"/>
      <c r="OVC34" s="137"/>
      <c r="OVD34" s="137"/>
      <c r="OVE34" s="137"/>
      <c r="OVF34" s="137"/>
      <c r="OVG34" s="137"/>
      <c r="OVH34" s="137"/>
      <c r="OVI34" s="137"/>
      <c r="OVJ34" s="137"/>
      <c r="OVK34" s="137"/>
      <c r="OVL34" s="137"/>
      <c r="OVM34" s="137"/>
      <c r="OVN34" s="137"/>
      <c r="OVO34" s="137"/>
      <c r="OVP34" s="137"/>
      <c r="OVQ34" s="137"/>
      <c r="OVR34" s="137"/>
      <c r="OVS34" s="137"/>
      <c r="OVT34" s="137"/>
      <c r="OVU34" s="137"/>
      <c r="OVV34" s="137"/>
      <c r="OVW34" s="137"/>
      <c r="OVX34" s="137"/>
      <c r="OVY34" s="137"/>
      <c r="OVZ34" s="137"/>
      <c r="OWA34" s="137"/>
      <c r="OWB34" s="137"/>
      <c r="OWC34" s="137"/>
      <c r="OWD34" s="137"/>
      <c r="OWE34" s="137"/>
      <c r="OWF34" s="137"/>
      <c r="OWG34" s="137"/>
      <c r="OWH34" s="137"/>
      <c r="OWI34" s="137"/>
      <c r="OWJ34" s="137"/>
      <c r="OWK34" s="137"/>
      <c r="OWL34" s="137"/>
      <c r="OWM34" s="137"/>
      <c r="OWN34" s="137"/>
      <c r="OWO34" s="137"/>
      <c r="OWP34" s="137"/>
      <c r="OWQ34" s="137"/>
      <c r="OWR34" s="137"/>
      <c r="OWS34" s="137"/>
      <c r="OWT34" s="137"/>
      <c r="OWU34" s="137"/>
      <c r="OWV34" s="137"/>
      <c r="OWW34" s="137"/>
      <c r="OWX34" s="137"/>
      <c r="OWY34" s="137"/>
      <c r="OWZ34" s="137"/>
      <c r="OXA34" s="137"/>
      <c r="OXB34" s="137"/>
      <c r="OXC34" s="137"/>
      <c r="OXD34" s="137"/>
      <c r="OXE34" s="137"/>
      <c r="OXF34" s="137"/>
      <c r="OXG34" s="137"/>
      <c r="OXH34" s="137"/>
      <c r="OXI34" s="137"/>
      <c r="OXJ34" s="137"/>
      <c r="OXK34" s="137"/>
      <c r="OXL34" s="137"/>
      <c r="OXM34" s="137"/>
      <c r="OXN34" s="137"/>
      <c r="OXO34" s="137"/>
      <c r="OXP34" s="137"/>
      <c r="OXQ34" s="137"/>
      <c r="OXR34" s="137"/>
      <c r="OXS34" s="137"/>
      <c r="OXT34" s="137"/>
      <c r="OXU34" s="137"/>
      <c r="OXV34" s="137"/>
      <c r="OXW34" s="137"/>
      <c r="OXX34" s="137"/>
      <c r="OXY34" s="137"/>
      <c r="OXZ34" s="137"/>
      <c r="OYA34" s="137"/>
      <c r="OYB34" s="137"/>
      <c r="OYC34" s="137"/>
      <c r="OYD34" s="137"/>
      <c r="OYE34" s="137"/>
      <c r="OYF34" s="137"/>
      <c r="OYG34" s="137"/>
      <c r="OYH34" s="137"/>
      <c r="OYI34" s="137"/>
      <c r="OYJ34" s="137"/>
      <c r="OYK34" s="137"/>
      <c r="OYL34" s="137"/>
      <c r="OYM34" s="137"/>
      <c r="OYN34" s="137"/>
      <c r="OYO34" s="137"/>
      <c r="OYP34" s="137"/>
      <c r="OYQ34" s="137"/>
      <c r="OYR34" s="137"/>
      <c r="OYS34" s="137"/>
      <c r="OYT34" s="137"/>
      <c r="OYU34" s="137"/>
      <c r="OYV34" s="137"/>
      <c r="OYW34" s="137"/>
      <c r="OYX34" s="137"/>
      <c r="OYY34" s="137"/>
      <c r="OYZ34" s="137"/>
      <c r="OZA34" s="137"/>
      <c r="OZB34" s="137"/>
      <c r="OZC34" s="137"/>
      <c r="OZD34" s="137"/>
      <c r="OZE34" s="137"/>
      <c r="OZF34" s="137"/>
      <c r="OZG34" s="137"/>
      <c r="OZH34" s="137"/>
      <c r="OZI34" s="137"/>
      <c r="OZJ34" s="137"/>
      <c r="OZK34" s="137"/>
      <c r="OZL34" s="137"/>
      <c r="OZM34" s="137"/>
      <c r="OZN34" s="137"/>
      <c r="OZO34" s="137"/>
      <c r="OZP34" s="137"/>
      <c r="OZQ34" s="137"/>
      <c r="OZR34" s="137"/>
      <c r="OZS34" s="137"/>
      <c r="OZT34" s="137"/>
      <c r="OZU34" s="137"/>
      <c r="OZV34" s="137"/>
      <c r="OZW34" s="137"/>
      <c r="OZX34" s="137"/>
      <c r="OZY34" s="137"/>
      <c r="OZZ34" s="137"/>
      <c r="PAA34" s="137"/>
      <c r="PAB34" s="137"/>
      <c r="PAC34" s="137"/>
      <c r="PAD34" s="137"/>
      <c r="PAE34" s="137"/>
      <c r="PAF34" s="137"/>
      <c r="PAG34" s="137"/>
      <c r="PAH34" s="137"/>
      <c r="PAI34" s="137"/>
      <c r="PAJ34" s="137"/>
      <c r="PAK34" s="137"/>
      <c r="PAL34" s="137"/>
      <c r="PAM34" s="137"/>
      <c r="PAN34" s="137"/>
      <c r="PAO34" s="137"/>
      <c r="PAP34" s="137"/>
      <c r="PAQ34" s="137"/>
      <c r="PAR34" s="137"/>
      <c r="PAS34" s="137"/>
      <c r="PAT34" s="137"/>
      <c r="PAU34" s="137"/>
      <c r="PAV34" s="137"/>
      <c r="PAW34" s="137"/>
      <c r="PAX34" s="137"/>
      <c r="PAY34" s="137"/>
      <c r="PAZ34" s="137"/>
      <c r="PBA34" s="137"/>
      <c r="PBB34" s="137"/>
      <c r="PBC34" s="137"/>
      <c r="PBD34" s="137"/>
      <c r="PBE34" s="137"/>
      <c r="PBF34" s="137"/>
      <c r="PBG34" s="137"/>
      <c r="PBH34" s="137"/>
      <c r="PBI34" s="137"/>
      <c r="PBJ34" s="137"/>
      <c r="PBK34" s="137"/>
      <c r="PBL34" s="137"/>
      <c r="PBM34" s="137"/>
      <c r="PBN34" s="137"/>
      <c r="PBO34" s="137"/>
      <c r="PBP34" s="137"/>
      <c r="PBQ34" s="137"/>
      <c r="PBR34" s="137"/>
      <c r="PBS34" s="137"/>
      <c r="PBT34" s="137"/>
      <c r="PBU34" s="137"/>
      <c r="PBV34" s="137"/>
      <c r="PBW34" s="137"/>
      <c r="PBX34" s="137"/>
      <c r="PBY34" s="137"/>
      <c r="PBZ34" s="137"/>
      <c r="PCA34" s="137"/>
      <c r="PCB34" s="137"/>
      <c r="PCC34" s="137"/>
      <c r="PCD34" s="137"/>
      <c r="PCE34" s="137"/>
      <c r="PCF34" s="137"/>
      <c r="PCG34" s="137"/>
      <c r="PCH34" s="137"/>
      <c r="PCI34" s="137"/>
      <c r="PCJ34" s="137"/>
      <c r="PCK34" s="137"/>
      <c r="PCL34" s="137"/>
      <c r="PCM34" s="137"/>
      <c r="PCN34" s="137"/>
      <c r="PCO34" s="137"/>
      <c r="PCP34" s="137"/>
      <c r="PCQ34" s="137"/>
      <c r="PCR34" s="137"/>
      <c r="PCS34" s="137"/>
      <c r="PCT34" s="137"/>
      <c r="PCU34" s="137"/>
      <c r="PCV34" s="137"/>
      <c r="PCW34" s="137"/>
      <c r="PCX34" s="137"/>
      <c r="PCY34" s="137"/>
      <c r="PCZ34" s="137"/>
      <c r="PDA34" s="137"/>
      <c r="PDB34" s="137"/>
      <c r="PDC34" s="137"/>
      <c r="PDD34" s="137"/>
      <c r="PDE34" s="137"/>
      <c r="PDF34" s="137"/>
      <c r="PDG34" s="137"/>
      <c r="PDH34" s="137"/>
      <c r="PDI34" s="137"/>
      <c r="PDJ34" s="137"/>
      <c r="PDK34" s="137"/>
      <c r="PDL34" s="137"/>
      <c r="PDM34" s="137"/>
      <c r="PDN34" s="137"/>
      <c r="PDO34" s="137"/>
      <c r="PDP34" s="137"/>
      <c r="PDQ34" s="137"/>
      <c r="PDR34" s="137"/>
      <c r="PDS34" s="137"/>
      <c r="PDT34" s="137"/>
      <c r="PDU34" s="137"/>
      <c r="PDV34" s="137"/>
      <c r="PDW34" s="137"/>
      <c r="PDX34" s="137"/>
      <c r="PDY34" s="137"/>
      <c r="PDZ34" s="137"/>
      <c r="PEA34" s="137"/>
      <c r="PEB34" s="137"/>
      <c r="PEC34" s="137"/>
      <c r="PED34" s="137"/>
      <c r="PEE34" s="137"/>
      <c r="PEF34" s="137"/>
      <c r="PEG34" s="137"/>
      <c r="PEH34" s="137"/>
      <c r="PEI34" s="137"/>
      <c r="PEJ34" s="137"/>
      <c r="PEK34" s="137"/>
      <c r="PEL34" s="137"/>
      <c r="PEM34" s="137"/>
      <c r="PEN34" s="137"/>
      <c r="PEO34" s="137"/>
      <c r="PEP34" s="137"/>
      <c r="PEQ34" s="137"/>
      <c r="PER34" s="137"/>
      <c r="PES34" s="137"/>
      <c r="PET34" s="137"/>
      <c r="PEU34" s="137"/>
      <c r="PEV34" s="137"/>
      <c r="PEW34" s="137"/>
      <c r="PEX34" s="137"/>
      <c r="PEY34" s="137"/>
      <c r="PEZ34" s="137"/>
      <c r="PFA34" s="137"/>
      <c r="PFB34" s="137"/>
      <c r="PFC34" s="137"/>
      <c r="PFD34" s="137"/>
      <c r="PFE34" s="137"/>
      <c r="PFF34" s="137"/>
      <c r="PFG34" s="137"/>
      <c r="PFH34" s="137"/>
      <c r="PFI34" s="137"/>
      <c r="PFJ34" s="137"/>
      <c r="PFK34" s="137"/>
      <c r="PFL34" s="137"/>
      <c r="PFM34" s="137"/>
      <c r="PFN34" s="137"/>
      <c r="PFO34" s="137"/>
      <c r="PFP34" s="137"/>
      <c r="PFQ34" s="137"/>
      <c r="PFR34" s="137"/>
      <c r="PFS34" s="137"/>
      <c r="PFT34" s="137"/>
      <c r="PFU34" s="137"/>
      <c r="PFV34" s="137"/>
      <c r="PFW34" s="137"/>
      <c r="PFX34" s="137"/>
      <c r="PFY34" s="137"/>
      <c r="PFZ34" s="137"/>
      <c r="PGA34" s="137"/>
      <c r="PGB34" s="137"/>
      <c r="PGC34" s="137"/>
      <c r="PGD34" s="137"/>
      <c r="PGE34" s="137"/>
      <c r="PGF34" s="137"/>
      <c r="PGG34" s="137"/>
      <c r="PGH34" s="137"/>
      <c r="PGI34" s="137"/>
      <c r="PGJ34" s="137"/>
      <c r="PGK34" s="137"/>
      <c r="PGL34" s="137"/>
      <c r="PGM34" s="137"/>
      <c r="PGN34" s="137"/>
      <c r="PGO34" s="137"/>
      <c r="PGP34" s="137"/>
      <c r="PGQ34" s="137"/>
      <c r="PGR34" s="137"/>
      <c r="PGS34" s="137"/>
      <c r="PGT34" s="137"/>
      <c r="PGU34" s="137"/>
      <c r="PGV34" s="137"/>
      <c r="PGW34" s="137"/>
      <c r="PGX34" s="137"/>
      <c r="PGY34" s="137"/>
      <c r="PGZ34" s="137"/>
      <c r="PHA34" s="137"/>
      <c r="PHB34" s="137"/>
      <c r="PHC34" s="137"/>
      <c r="PHD34" s="137"/>
      <c r="PHE34" s="137"/>
      <c r="PHF34" s="137"/>
      <c r="PHG34" s="137"/>
      <c r="PHH34" s="137"/>
      <c r="PHI34" s="137"/>
      <c r="PHJ34" s="137"/>
      <c r="PHK34" s="137"/>
      <c r="PHL34" s="137"/>
      <c r="PHM34" s="137"/>
      <c r="PHN34" s="137"/>
      <c r="PHO34" s="137"/>
      <c r="PHP34" s="137"/>
      <c r="PHQ34" s="137"/>
      <c r="PHR34" s="137"/>
      <c r="PHS34" s="137"/>
      <c r="PHT34" s="137"/>
      <c r="PHU34" s="137"/>
      <c r="PHV34" s="137"/>
      <c r="PHW34" s="137"/>
      <c r="PHX34" s="137"/>
      <c r="PHY34" s="137"/>
      <c r="PHZ34" s="137"/>
      <c r="PIA34" s="137"/>
      <c r="PIB34" s="137"/>
      <c r="PIC34" s="137"/>
      <c r="PID34" s="137"/>
      <c r="PIE34" s="137"/>
      <c r="PIF34" s="137"/>
      <c r="PIG34" s="137"/>
      <c r="PIH34" s="137"/>
      <c r="PII34" s="137"/>
      <c r="PIJ34" s="137"/>
      <c r="PIK34" s="137"/>
      <c r="PIL34" s="137"/>
      <c r="PIM34" s="137"/>
      <c r="PIN34" s="137"/>
      <c r="PIO34" s="137"/>
      <c r="PIP34" s="137"/>
      <c r="PIQ34" s="137"/>
      <c r="PIR34" s="137"/>
      <c r="PIS34" s="137"/>
      <c r="PIT34" s="137"/>
      <c r="PIU34" s="137"/>
      <c r="PIV34" s="137"/>
      <c r="PIW34" s="137"/>
      <c r="PIX34" s="137"/>
      <c r="PIY34" s="137"/>
      <c r="PIZ34" s="137"/>
      <c r="PJA34" s="137"/>
      <c r="PJB34" s="137"/>
      <c r="PJC34" s="137"/>
      <c r="PJD34" s="137"/>
      <c r="PJE34" s="137"/>
      <c r="PJF34" s="137"/>
      <c r="PJG34" s="137"/>
      <c r="PJH34" s="137"/>
      <c r="PJI34" s="137"/>
      <c r="PJJ34" s="137"/>
      <c r="PJK34" s="137"/>
      <c r="PJL34" s="137"/>
      <c r="PJM34" s="137"/>
      <c r="PJN34" s="137"/>
      <c r="PJO34" s="137"/>
      <c r="PJP34" s="137"/>
      <c r="PJQ34" s="137"/>
      <c r="PJR34" s="137"/>
      <c r="PJS34" s="137"/>
      <c r="PJT34" s="137"/>
      <c r="PJU34" s="137"/>
      <c r="PJV34" s="137"/>
      <c r="PJW34" s="137"/>
      <c r="PJX34" s="137"/>
      <c r="PJY34" s="137"/>
      <c r="PJZ34" s="137"/>
      <c r="PKA34" s="137"/>
      <c r="PKB34" s="137"/>
      <c r="PKC34" s="137"/>
      <c r="PKD34" s="137"/>
      <c r="PKE34" s="137"/>
      <c r="PKF34" s="137"/>
      <c r="PKG34" s="137"/>
      <c r="PKH34" s="137"/>
      <c r="PKI34" s="137"/>
      <c r="PKJ34" s="137"/>
      <c r="PKK34" s="137"/>
      <c r="PKL34" s="137"/>
      <c r="PKM34" s="137"/>
      <c r="PKN34" s="137"/>
      <c r="PKO34" s="137"/>
      <c r="PKP34" s="137"/>
      <c r="PKQ34" s="137"/>
      <c r="PKR34" s="137"/>
      <c r="PKS34" s="137"/>
      <c r="PKT34" s="137"/>
      <c r="PKU34" s="137"/>
      <c r="PKV34" s="137"/>
      <c r="PKW34" s="137"/>
      <c r="PKX34" s="137"/>
      <c r="PKY34" s="137"/>
      <c r="PKZ34" s="137"/>
      <c r="PLA34" s="137"/>
      <c r="PLB34" s="137"/>
      <c r="PLC34" s="137"/>
      <c r="PLD34" s="137"/>
      <c r="PLE34" s="137"/>
      <c r="PLF34" s="137"/>
      <c r="PLG34" s="137"/>
      <c r="PLH34" s="137"/>
      <c r="PLI34" s="137"/>
      <c r="PLJ34" s="137"/>
      <c r="PLK34" s="137"/>
      <c r="PLL34" s="137"/>
      <c r="PLM34" s="137"/>
      <c r="PLN34" s="137"/>
      <c r="PLO34" s="137"/>
      <c r="PLP34" s="137"/>
      <c r="PLQ34" s="137"/>
      <c r="PLR34" s="137"/>
      <c r="PLS34" s="137"/>
      <c r="PLT34" s="137"/>
      <c r="PLU34" s="137"/>
      <c r="PLV34" s="137"/>
      <c r="PLW34" s="137"/>
      <c r="PLX34" s="137"/>
      <c r="PLY34" s="137"/>
      <c r="PLZ34" s="137"/>
      <c r="PMA34" s="137"/>
      <c r="PMB34" s="137"/>
      <c r="PMC34" s="137"/>
      <c r="PMD34" s="137"/>
      <c r="PME34" s="137"/>
      <c r="PMF34" s="137"/>
      <c r="PMG34" s="137"/>
      <c r="PMH34" s="137"/>
      <c r="PMI34" s="137"/>
      <c r="PMJ34" s="137"/>
      <c r="PMK34" s="137"/>
      <c r="PML34" s="137"/>
      <c r="PMM34" s="137"/>
      <c r="PMN34" s="137"/>
      <c r="PMO34" s="137"/>
      <c r="PMP34" s="137"/>
      <c r="PMQ34" s="137"/>
      <c r="PMR34" s="137"/>
      <c r="PMS34" s="137"/>
      <c r="PMT34" s="137"/>
      <c r="PMU34" s="137"/>
      <c r="PMV34" s="137"/>
      <c r="PMW34" s="137"/>
      <c r="PMX34" s="137"/>
      <c r="PMY34" s="137"/>
      <c r="PMZ34" s="137"/>
      <c r="PNA34" s="137"/>
      <c r="PNB34" s="137"/>
      <c r="PNC34" s="137"/>
      <c r="PND34" s="137"/>
      <c r="PNE34" s="137"/>
      <c r="PNF34" s="137"/>
      <c r="PNG34" s="137"/>
      <c r="PNH34" s="137"/>
      <c r="PNI34" s="137"/>
      <c r="PNJ34" s="137"/>
      <c r="PNK34" s="137"/>
      <c r="PNL34" s="137"/>
      <c r="PNM34" s="137"/>
      <c r="PNN34" s="137"/>
      <c r="PNO34" s="137"/>
      <c r="PNP34" s="137"/>
      <c r="PNQ34" s="137"/>
      <c r="PNR34" s="137"/>
      <c r="PNS34" s="137"/>
      <c r="PNT34" s="137"/>
      <c r="PNU34" s="137"/>
      <c r="PNV34" s="137"/>
      <c r="PNW34" s="137"/>
      <c r="PNX34" s="137"/>
      <c r="PNY34" s="137"/>
      <c r="PNZ34" s="137"/>
      <c r="POA34" s="137"/>
      <c r="POB34" s="137"/>
      <c r="POC34" s="137"/>
      <c r="POD34" s="137"/>
      <c r="POE34" s="137"/>
      <c r="POF34" s="137"/>
      <c r="POG34" s="137"/>
      <c r="POH34" s="137"/>
      <c r="POI34" s="137"/>
      <c r="POJ34" s="137"/>
      <c r="POK34" s="137"/>
      <c r="POL34" s="137"/>
      <c r="POM34" s="137"/>
      <c r="PON34" s="137"/>
      <c r="POO34" s="137"/>
      <c r="POP34" s="137"/>
      <c r="POQ34" s="137"/>
      <c r="POR34" s="137"/>
      <c r="POS34" s="137"/>
      <c r="POT34" s="137"/>
      <c r="POU34" s="137"/>
      <c r="POV34" s="137"/>
      <c r="POW34" s="137"/>
      <c r="POX34" s="137"/>
      <c r="POY34" s="137"/>
      <c r="POZ34" s="137"/>
      <c r="PPA34" s="137"/>
      <c r="PPB34" s="137"/>
      <c r="PPC34" s="137"/>
      <c r="PPD34" s="137"/>
      <c r="PPE34" s="137"/>
      <c r="PPF34" s="137"/>
      <c r="PPG34" s="137"/>
      <c r="PPH34" s="137"/>
      <c r="PPI34" s="137"/>
      <c r="PPJ34" s="137"/>
      <c r="PPK34" s="137"/>
      <c r="PPL34" s="137"/>
      <c r="PPM34" s="137"/>
      <c r="PPN34" s="137"/>
      <c r="PPO34" s="137"/>
      <c r="PPP34" s="137"/>
      <c r="PPQ34" s="137"/>
      <c r="PPR34" s="137"/>
      <c r="PPS34" s="137"/>
      <c r="PPT34" s="137"/>
      <c r="PPU34" s="137"/>
      <c r="PPV34" s="137"/>
      <c r="PPW34" s="137"/>
      <c r="PPX34" s="137"/>
      <c r="PPY34" s="137"/>
      <c r="PPZ34" s="137"/>
      <c r="PQA34" s="137"/>
      <c r="PQB34" s="137"/>
      <c r="PQC34" s="137"/>
      <c r="PQD34" s="137"/>
      <c r="PQE34" s="137"/>
      <c r="PQF34" s="137"/>
      <c r="PQG34" s="137"/>
      <c r="PQH34" s="137"/>
      <c r="PQI34" s="137"/>
      <c r="PQJ34" s="137"/>
      <c r="PQK34" s="137"/>
      <c r="PQL34" s="137"/>
      <c r="PQM34" s="137"/>
      <c r="PQN34" s="137"/>
      <c r="PQO34" s="137"/>
      <c r="PQP34" s="137"/>
      <c r="PQQ34" s="137"/>
      <c r="PQR34" s="137"/>
      <c r="PQS34" s="137"/>
      <c r="PQT34" s="137"/>
      <c r="PQU34" s="137"/>
      <c r="PQV34" s="137"/>
      <c r="PQW34" s="137"/>
      <c r="PQX34" s="137"/>
      <c r="PQY34" s="137"/>
      <c r="PQZ34" s="137"/>
      <c r="PRA34" s="137"/>
      <c r="PRB34" s="137"/>
      <c r="PRC34" s="137"/>
      <c r="PRD34" s="137"/>
      <c r="PRE34" s="137"/>
      <c r="PRF34" s="137"/>
      <c r="PRG34" s="137"/>
      <c r="PRH34" s="137"/>
      <c r="PRI34" s="137"/>
      <c r="PRJ34" s="137"/>
      <c r="PRK34" s="137"/>
      <c r="PRL34" s="137"/>
      <c r="PRM34" s="137"/>
      <c r="PRN34" s="137"/>
      <c r="PRO34" s="137"/>
      <c r="PRP34" s="137"/>
      <c r="PRQ34" s="137"/>
      <c r="PRR34" s="137"/>
      <c r="PRS34" s="137"/>
      <c r="PRT34" s="137"/>
      <c r="PRU34" s="137"/>
      <c r="PRV34" s="137"/>
      <c r="PRW34" s="137"/>
      <c r="PRX34" s="137"/>
      <c r="PRY34" s="137"/>
      <c r="PRZ34" s="137"/>
      <c r="PSA34" s="137"/>
      <c r="PSB34" s="137"/>
      <c r="PSC34" s="137"/>
      <c r="PSD34" s="137"/>
      <c r="PSE34" s="137"/>
      <c r="PSF34" s="137"/>
      <c r="PSG34" s="137"/>
      <c r="PSH34" s="137"/>
      <c r="PSI34" s="137"/>
      <c r="PSJ34" s="137"/>
      <c r="PSK34" s="137"/>
      <c r="PSL34" s="137"/>
      <c r="PSM34" s="137"/>
      <c r="PSN34" s="137"/>
      <c r="PSO34" s="137"/>
      <c r="PSP34" s="137"/>
      <c r="PSQ34" s="137"/>
      <c r="PSR34" s="137"/>
      <c r="PSS34" s="137"/>
      <c r="PST34" s="137"/>
      <c r="PSU34" s="137"/>
      <c r="PSV34" s="137"/>
      <c r="PSW34" s="137"/>
      <c r="PSX34" s="137"/>
      <c r="PSY34" s="137"/>
      <c r="PSZ34" s="137"/>
      <c r="PTA34" s="137"/>
      <c r="PTB34" s="137"/>
      <c r="PTC34" s="137"/>
      <c r="PTD34" s="137"/>
      <c r="PTE34" s="137"/>
      <c r="PTF34" s="137"/>
      <c r="PTG34" s="137"/>
      <c r="PTH34" s="137"/>
      <c r="PTI34" s="137"/>
      <c r="PTJ34" s="137"/>
      <c r="PTK34" s="137"/>
      <c r="PTL34" s="137"/>
      <c r="PTM34" s="137"/>
      <c r="PTN34" s="137"/>
      <c r="PTO34" s="137"/>
      <c r="PTP34" s="137"/>
      <c r="PTQ34" s="137"/>
      <c r="PTR34" s="137"/>
      <c r="PTS34" s="137"/>
      <c r="PTT34" s="137"/>
      <c r="PTU34" s="137"/>
      <c r="PTV34" s="137"/>
      <c r="PTW34" s="137"/>
      <c r="PTX34" s="137"/>
      <c r="PTY34" s="137"/>
      <c r="PTZ34" s="137"/>
      <c r="PUA34" s="137"/>
      <c r="PUB34" s="137"/>
      <c r="PUC34" s="137"/>
      <c r="PUD34" s="137"/>
      <c r="PUE34" s="137"/>
      <c r="PUF34" s="137"/>
      <c r="PUG34" s="137"/>
      <c r="PUH34" s="137"/>
      <c r="PUI34" s="137"/>
      <c r="PUJ34" s="137"/>
      <c r="PUK34" s="137"/>
      <c r="PUL34" s="137"/>
      <c r="PUM34" s="137"/>
      <c r="PUN34" s="137"/>
      <c r="PUO34" s="137"/>
      <c r="PUP34" s="137"/>
      <c r="PUQ34" s="137"/>
      <c r="PUR34" s="137"/>
      <c r="PUS34" s="137"/>
      <c r="PUT34" s="137"/>
      <c r="PUU34" s="137"/>
      <c r="PUV34" s="137"/>
      <c r="PUW34" s="137"/>
      <c r="PUX34" s="137"/>
      <c r="PUY34" s="137"/>
      <c r="PUZ34" s="137"/>
      <c r="PVA34" s="137"/>
      <c r="PVB34" s="137"/>
      <c r="PVC34" s="137"/>
      <c r="PVD34" s="137"/>
      <c r="PVE34" s="137"/>
      <c r="PVF34" s="137"/>
      <c r="PVG34" s="137"/>
      <c r="PVH34" s="137"/>
      <c r="PVI34" s="137"/>
      <c r="PVJ34" s="137"/>
      <c r="PVK34" s="137"/>
      <c r="PVL34" s="137"/>
      <c r="PVM34" s="137"/>
      <c r="PVN34" s="137"/>
      <c r="PVO34" s="137"/>
      <c r="PVP34" s="137"/>
      <c r="PVQ34" s="137"/>
      <c r="PVR34" s="137"/>
      <c r="PVS34" s="137"/>
      <c r="PVT34" s="137"/>
      <c r="PVU34" s="137"/>
      <c r="PVV34" s="137"/>
      <c r="PVW34" s="137"/>
      <c r="PVX34" s="137"/>
      <c r="PVY34" s="137"/>
      <c r="PVZ34" s="137"/>
      <c r="PWA34" s="137"/>
      <c r="PWB34" s="137"/>
      <c r="PWC34" s="137"/>
      <c r="PWD34" s="137"/>
      <c r="PWE34" s="137"/>
      <c r="PWF34" s="137"/>
      <c r="PWG34" s="137"/>
      <c r="PWH34" s="137"/>
      <c r="PWI34" s="137"/>
      <c r="PWJ34" s="137"/>
      <c r="PWK34" s="137"/>
      <c r="PWL34" s="137"/>
      <c r="PWM34" s="137"/>
      <c r="PWN34" s="137"/>
      <c r="PWO34" s="137"/>
      <c r="PWP34" s="137"/>
      <c r="PWQ34" s="137"/>
      <c r="PWR34" s="137"/>
      <c r="PWS34" s="137"/>
      <c r="PWT34" s="137"/>
      <c r="PWU34" s="137"/>
      <c r="PWV34" s="137"/>
      <c r="PWW34" s="137"/>
      <c r="PWX34" s="137"/>
      <c r="PWY34" s="137"/>
      <c r="PWZ34" s="137"/>
      <c r="PXA34" s="137"/>
      <c r="PXB34" s="137"/>
      <c r="PXC34" s="137"/>
      <c r="PXD34" s="137"/>
      <c r="PXE34" s="137"/>
      <c r="PXF34" s="137"/>
      <c r="PXG34" s="137"/>
      <c r="PXH34" s="137"/>
      <c r="PXI34" s="137"/>
      <c r="PXJ34" s="137"/>
      <c r="PXK34" s="137"/>
      <c r="PXL34" s="137"/>
      <c r="PXM34" s="137"/>
      <c r="PXN34" s="137"/>
      <c r="PXO34" s="137"/>
      <c r="PXP34" s="137"/>
      <c r="PXQ34" s="137"/>
      <c r="PXR34" s="137"/>
      <c r="PXS34" s="137"/>
      <c r="PXT34" s="137"/>
      <c r="PXU34" s="137"/>
      <c r="PXV34" s="137"/>
      <c r="PXW34" s="137"/>
      <c r="PXX34" s="137"/>
      <c r="PXY34" s="137"/>
      <c r="PXZ34" s="137"/>
      <c r="PYA34" s="137"/>
      <c r="PYB34" s="137"/>
      <c r="PYC34" s="137"/>
      <c r="PYD34" s="137"/>
      <c r="PYE34" s="137"/>
      <c r="PYF34" s="137"/>
      <c r="PYG34" s="137"/>
      <c r="PYH34" s="137"/>
      <c r="PYI34" s="137"/>
      <c r="PYJ34" s="137"/>
      <c r="PYK34" s="137"/>
      <c r="PYL34" s="137"/>
      <c r="PYM34" s="137"/>
      <c r="PYN34" s="137"/>
      <c r="PYO34" s="137"/>
      <c r="PYP34" s="137"/>
      <c r="PYQ34" s="137"/>
      <c r="PYR34" s="137"/>
      <c r="PYS34" s="137"/>
      <c r="PYT34" s="137"/>
      <c r="PYU34" s="137"/>
      <c r="PYV34" s="137"/>
      <c r="PYW34" s="137"/>
      <c r="PYX34" s="137"/>
      <c r="PYY34" s="137"/>
      <c r="PYZ34" s="137"/>
      <c r="PZA34" s="137"/>
      <c r="PZB34" s="137"/>
      <c r="PZC34" s="137"/>
      <c r="PZD34" s="137"/>
      <c r="PZE34" s="137"/>
      <c r="PZF34" s="137"/>
      <c r="PZG34" s="137"/>
      <c r="PZH34" s="137"/>
      <c r="PZI34" s="137"/>
      <c r="PZJ34" s="137"/>
      <c r="PZK34" s="137"/>
      <c r="PZL34" s="137"/>
      <c r="PZM34" s="137"/>
      <c r="PZN34" s="137"/>
      <c r="PZO34" s="137"/>
      <c r="PZP34" s="137"/>
      <c r="PZQ34" s="137"/>
      <c r="PZR34" s="137"/>
      <c r="PZS34" s="137"/>
      <c r="PZT34" s="137"/>
      <c r="PZU34" s="137"/>
      <c r="PZV34" s="137"/>
      <c r="PZW34" s="137"/>
      <c r="PZX34" s="137"/>
      <c r="PZY34" s="137"/>
      <c r="PZZ34" s="137"/>
      <c r="QAA34" s="137"/>
      <c r="QAB34" s="137"/>
      <c r="QAC34" s="137"/>
      <c r="QAD34" s="137"/>
      <c r="QAE34" s="137"/>
      <c r="QAF34" s="137"/>
      <c r="QAG34" s="137"/>
      <c r="QAH34" s="137"/>
      <c r="QAI34" s="137"/>
      <c r="QAJ34" s="137"/>
      <c r="QAK34" s="137"/>
      <c r="QAL34" s="137"/>
      <c r="QAM34" s="137"/>
      <c r="QAN34" s="137"/>
      <c r="QAO34" s="137"/>
      <c r="QAP34" s="137"/>
      <c r="QAQ34" s="137"/>
      <c r="QAR34" s="137"/>
      <c r="QAS34" s="137"/>
      <c r="QAT34" s="137"/>
      <c r="QAU34" s="137"/>
      <c r="QAV34" s="137"/>
      <c r="QAW34" s="137"/>
      <c r="QAX34" s="137"/>
      <c r="QAY34" s="137"/>
      <c r="QAZ34" s="137"/>
      <c r="QBA34" s="137"/>
      <c r="QBB34" s="137"/>
      <c r="QBC34" s="137"/>
      <c r="QBD34" s="137"/>
      <c r="QBE34" s="137"/>
      <c r="QBF34" s="137"/>
      <c r="QBG34" s="137"/>
      <c r="QBH34" s="137"/>
      <c r="QBI34" s="137"/>
      <c r="QBJ34" s="137"/>
      <c r="QBK34" s="137"/>
      <c r="QBL34" s="137"/>
      <c r="QBM34" s="137"/>
      <c r="QBN34" s="137"/>
      <c r="QBO34" s="137"/>
      <c r="QBP34" s="137"/>
      <c r="QBQ34" s="137"/>
      <c r="QBR34" s="137"/>
      <c r="QBS34" s="137"/>
      <c r="QBT34" s="137"/>
      <c r="QBU34" s="137"/>
      <c r="QBV34" s="137"/>
      <c r="QBW34" s="137"/>
      <c r="QBX34" s="137"/>
      <c r="QBY34" s="137"/>
      <c r="QBZ34" s="137"/>
      <c r="QCA34" s="137"/>
      <c r="QCB34" s="137"/>
      <c r="QCC34" s="137"/>
      <c r="QCD34" s="137"/>
      <c r="QCE34" s="137"/>
      <c r="QCF34" s="137"/>
      <c r="QCG34" s="137"/>
      <c r="QCH34" s="137"/>
      <c r="QCI34" s="137"/>
      <c r="QCJ34" s="137"/>
      <c r="QCK34" s="137"/>
      <c r="QCL34" s="137"/>
      <c r="QCM34" s="137"/>
      <c r="QCN34" s="137"/>
      <c r="QCO34" s="137"/>
      <c r="QCP34" s="137"/>
      <c r="QCQ34" s="137"/>
      <c r="QCR34" s="137"/>
      <c r="QCS34" s="137"/>
      <c r="QCT34" s="137"/>
      <c r="QCU34" s="137"/>
      <c r="QCV34" s="137"/>
      <c r="QCW34" s="137"/>
      <c r="QCX34" s="137"/>
      <c r="QCY34" s="137"/>
      <c r="QCZ34" s="137"/>
      <c r="QDA34" s="137"/>
      <c r="QDB34" s="137"/>
      <c r="QDC34" s="137"/>
      <c r="QDD34" s="137"/>
      <c r="QDE34" s="137"/>
      <c r="QDF34" s="137"/>
      <c r="QDG34" s="137"/>
      <c r="QDH34" s="137"/>
      <c r="QDI34" s="137"/>
      <c r="QDJ34" s="137"/>
      <c r="QDK34" s="137"/>
      <c r="QDL34" s="137"/>
      <c r="QDM34" s="137"/>
      <c r="QDN34" s="137"/>
      <c r="QDO34" s="137"/>
      <c r="QDP34" s="137"/>
      <c r="QDQ34" s="137"/>
      <c r="QDR34" s="137"/>
      <c r="QDS34" s="137"/>
      <c r="QDT34" s="137"/>
      <c r="QDU34" s="137"/>
      <c r="QDV34" s="137"/>
      <c r="QDW34" s="137"/>
      <c r="QDX34" s="137"/>
      <c r="QDY34" s="137"/>
      <c r="QDZ34" s="137"/>
      <c r="QEA34" s="137"/>
      <c r="QEB34" s="137"/>
      <c r="QEC34" s="137"/>
      <c r="QED34" s="137"/>
      <c r="QEE34" s="137"/>
      <c r="QEF34" s="137"/>
      <c r="QEG34" s="137"/>
      <c r="QEH34" s="137"/>
      <c r="QEI34" s="137"/>
      <c r="QEJ34" s="137"/>
      <c r="QEK34" s="137"/>
      <c r="QEL34" s="137"/>
      <c r="QEM34" s="137"/>
      <c r="QEN34" s="137"/>
      <c r="QEO34" s="137"/>
      <c r="QEP34" s="137"/>
      <c r="QEQ34" s="137"/>
      <c r="QER34" s="137"/>
      <c r="QES34" s="137"/>
      <c r="QET34" s="137"/>
      <c r="QEU34" s="137"/>
      <c r="QEV34" s="137"/>
      <c r="QEW34" s="137"/>
      <c r="QEX34" s="137"/>
      <c r="QEY34" s="137"/>
      <c r="QEZ34" s="137"/>
      <c r="QFA34" s="137"/>
      <c r="QFB34" s="137"/>
      <c r="QFC34" s="137"/>
      <c r="QFD34" s="137"/>
      <c r="QFE34" s="137"/>
      <c r="QFF34" s="137"/>
      <c r="QFG34" s="137"/>
      <c r="QFH34" s="137"/>
      <c r="QFI34" s="137"/>
      <c r="QFJ34" s="137"/>
      <c r="QFK34" s="137"/>
      <c r="QFL34" s="137"/>
      <c r="QFM34" s="137"/>
      <c r="QFN34" s="137"/>
      <c r="QFO34" s="137"/>
      <c r="QFP34" s="137"/>
      <c r="QFQ34" s="137"/>
      <c r="QFR34" s="137"/>
      <c r="QFS34" s="137"/>
      <c r="QFT34" s="137"/>
      <c r="QFU34" s="137"/>
      <c r="QFV34" s="137"/>
      <c r="QFW34" s="137"/>
      <c r="QFX34" s="137"/>
      <c r="QFY34" s="137"/>
      <c r="QFZ34" s="137"/>
      <c r="QGA34" s="137"/>
      <c r="QGB34" s="137"/>
      <c r="QGC34" s="137"/>
      <c r="QGD34" s="137"/>
      <c r="QGE34" s="137"/>
      <c r="QGF34" s="137"/>
      <c r="QGG34" s="137"/>
      <c r="QGH34" s="137"/>
      <c r="QGI34" s="137"/>
      <c r="QGJ34" s="137"/>
      <c r="QGK34" s="137"/>
      <c r="QGL34" s="137"/>
      <c r="QGM34" s="137"/>
      <c r="QGN34" s="137"/>
      <c r="QGO34" s="137"/>
      <c r="QGP34" s="137"/>
      <c r="QGQ34" s="137"/>
      <c r="QGR34" s="137"/>
      <c r="QGS34" s="137"/>
      <c r="QGT34" s="137"/>
      <c r="QGU34" s="137"/>
      <c r="QGV34" s="137"/>
      <c r="QGW34" s="137"/>
      <c r="QGX34" s="137"/>
      <c r="QGY34" s="137"/>
      <c r="QGZ34" s="137"/>
      <c r="QHA34" s="137"/>
      <c r="QHB34" s="137"/>
      <c r="QHC34" s="137"/>
      <c r="QHD34" s="137"/>
      <c r="QHE34" s="137"/>
      <c r="QHF34" s="137"/>
      <c r="QHG34" s="137"/>
      <c r="QHH34" s="137"/>
      <c r="QHI34" s="137"/>
      <c r="QHJ34" s="137"/>
      <c r="QHK34" s="137"/>
      <c r="QHL34" s="137"/>
      <c r="QHM34" s="137"/>
      <c r="QHN34" s="137"/>
      <c r="QHO34" s="137"/>
      <c r="QHP34" s="137"/>
      <c r="QHQ34" s="137"/>
      <c r="QHR34" s="137"/>
      <c r="QHS34" s="137"/>
      <c r="QHT34" s="137"/>
      <c r="QHU34" s="137"/>
      <c r="QHV34" s="137"/>
      <c r="QHW34" s="137"/>
      <c r="QHX34" s="137"/>
      <c r="QHY34" s="137"/>
      <c r="QHZ34" s="137"/>
      <c r="QIA34" s="137"/>
      <c r="QIB34" s="137"/>
      <c r="QIC34" s="137"/>
      <c r="QID34" s="137"/>
      <c r="QIE34" s="137"/>
      <c r="QIF34" s="137"/>
      <c r="QIG34" s="137"/>
      <c r="QIH34" s="137"/>
      <c r="QII34" s="137"/>
      <c r="QIJ34" s="137"/>
      <c r="QIK34" s="137"/>
      <c r="QIL34" s="137"/>
      <c r="QIM34" s="137"/>
      <c r="QIN34" s="137"/>
      <c r="QIO34" s="137"/>
      <c r="QIP34" s="137"/>
      <c r="QIQ34" s="137"/>
      <c r="QIR34" s="137"/>
      <c r="QIS34" s="137"/>
      <c r="QIT34" s="137"/>
      <c r="QIU34" s="137"/>
      <c r="QIV34" s="137"/>
      <c r="QIW34" s="137"/>
      <c r="QIX34" s="137"/>
      <c r="QIY34" s="137"/>
      <c r="QIZ34" s="137"/>
      <c r="QJA34" s="137"/>
      <c r="QJB34" s="137"/>
      <c r="QJC34" s="137"/>
      <c r="QJD34" s="137"/>
      <c r="QJE34" s="137"/>
      <c r="QJF34" s="137"/>
      <c r="QJG34" s="137"/>
      <c r="QJH34" s="137"/>
      <c r="QJI34" s="137"/>
      <c r="QJJ34" s="137"/>
      <c r="QJK34" s="137"/>
      <c r="QJL34" s="137"/>
      <c r="QJM34" s="137"/>
      <c r="QJN34" s="137"/>
      <c r="QJO34" s="137"/>
      <c r="QJP34" s="137"/>
      <c r="QJQ34" s="137"/>
      <c r="QJR34" s="137"/>
      <c r="QJS34" s="137"/>
      <c r="QJT34" s="137"/>
      <c r="QJU34" s="137"/>
      <c r="QJV34" s="137"/>
      <c r="QJW34" s="137"/>
      <c r="QJX34" s="137"/>
      <c r="QJY34" s="137"/>
      <c r="QJZ34" s="137"/>
      <c r="QKA34" s="137"/>
      <c r="QKB34" s="137"/>
      <c r="QKC34" s="137"/>
      <c r="QKD34" s="137"/>
      <c r="QKE34" s="137"/>
      <c r="QKF34" s="137"/>
      <c r="QKG34" s="137"/>
      <c r="QKH34" s="137"/>
      <c r="QKI34" s="137"/>
      <c r="QKJ34" s="137"/>
      <c r="QKK34" s="137"/>
      <c r="QKL34" s="137"/>
      <c r="QKM34" s="137"/>
      <c r="QKN34" s="137"/>
      <c r="QKO34" s="137"/>
      <c r="QKP34" s="137"/>
      <c r="QKQ34" s="137"/>
      <c r="QKR34" s="137"/>
      <c r="QKS34" s="137"/>
      <c r="QKT34" s="137"/>
      <c r="QKU34" s="137"/>
      <c r="QKV34" s="137"/>
      <c r="QKW34" s="137"/>
      <c r="QKX34" s="137"/>
      <c r="QKY34" s="137"/>
      <c r="QKZ34" s="137"/>
      <c r="QLA34" s="137"/>
      <c r="QLB34" s="137"/>
      <c r="QLC34" s="137"/>
      <c r="QLD34" s="137"/>
      <c r="QLE34" s="137"/>
      <c r="QLF34" s="137"/>
      <c r="QLG34" s="137"/>
      <c r="QLH34" s="137"/>
      <c r="QLI34" s="137"/>
      <c r="QLJ34" s="137"/>
      <c r="QLK34" s="137"/>
      <c r="QLL34" s="137"/>
      <c r="QLM34" s="137"/>
      <c r="QLN34" s="137"/>
      <c r="QLO34" s="137"/>
      <c r="QLP34" s="137"/>
      <c r="QLQ34" s="137"/>
      <c r="QLR34" s="137"/>
      <c r="QLS34" s="137"/>
      <c r="QLT34" s="137"/>
      <c r="QLU34" s="137"/>
      <c r="QLV34" s="137"/>
      <c r="QLW34" s="137"/>
      <c r="QLX34" s="137"/>
      <c r="QLY34" s="137"/>
      <c r="QLZ34" s="137"/>
      <c r="QMA34" s="137"/>
      <c r="QMB34" s="137"/>
      <c r="QMC34" s="137"/>
      <c r="QMD34" s="137"/>
      <c r="QME34" s="137"/>
      <c r="QMF34" s="137"/>
      <c r="QMG34" s="137"/>
      <c r="QMH34" s="137"/>
      <c r="QMI34" s="137"/>
      <c r="QMJ34" s="137"/>
      <c r="QMK34" s="137"/>
      <c r="QML34" s="137"/>
      <c r="QMM34" s="137"/>
      <c r="QMN34" s="137"/>
      <c r="QMO34" s="137"/>
      <c r="QMP34" s="137"/>
      <c r="QMQ34" s="137"/>
      <c r="QMR34" s="137"/>
      <c r="QMS34" s="137"/>
      <c r="QMT34" s="137"/>
      <c r="QMU34" s="137"/>
      <c r="QMV34" s="137"/>
      <c r="QMW34" s="137"/>
      <c r="QMX34" s="137"/>
      <c r="QMY34" s="137"/>
      <c r="QMZ34" s="137"/>
      <c r="QNA34" s="137"/>
      <c r="QNB34" s="137"/>
      <c r="QNC34" s="137"/>
      <c r="QND34" s="137"/>
      <c r="QNE34" s="137"/>
      <c r="QNF34" s="137"/>
      <c r="QNG34" s="137"/>
      <c r="QNH34" s="137"/>
      <c r="QNI34" s="137"/>
      <c r="QNJ34" s="137"/>
      <c r="QNK34" s="137"/>
      <c r="QNL34" s="137"/>
      <c r="QNM34" s="137"/>
      <c r="QNN34" s="137"/>
      <c r="QNO34" s="137"/>
      <c r="QNP34" s="137"/>
      <c r="QNQ34" s="137"/>
      <c r="QNR34" s="137"/>
      <c r="QNS34" s="137"/>
      <c r="QNT34" s="137"/>
      <c r="QNU34" s="137"/>
      <c r="QNV34" s="137"/>
      <c r="QNW34" s="137"/>
      <c r="QNX34" s="137"/>
      <c r="QNY34" s="137"/>
      <c r="QNZ34" s="137"/>
      <c r="QOA34" s="137"/>
      <c r="QOB34" s="137"/>
      <c r="QOC34" s="137"/>
      <c r="QOD34" s="137"/>
      <c r="QOE34" s="137"/>
      <c r="QOF34" s="137"/>
      <c r="QOG34" s="137"/>
      <c r="QOH34" s="137"/>
      <c r="QOI34" s="137"/>
      <c r="QOJ34" s="137"/>
      <c r="QOK34" s="137"/>
      <c r="QOL34" s="137"/>
      <c r="QOM34" s="137"/>
      <c r="QON34" s="137"/>
      <c r="QOO34" s="137"/>
      <c r="QOP34" s="137"/>
      <c r="QOQ34" s="137"/>
      <c r="QOR34" s="137"/>
      <c r="QOS34" s="137"/>
      <c r="QOT34" s="137"/>
      <c r="QOU34" s="137"/>
      <c r="QOV34" s="137"/>
      <c r="QOW34" s="137"/>
      <c r="QOX34" s="137"/>
      <c r="QOY34" s="137"/>
      <c r="QOZ34" s="137"/>
      <c r="QPA34" s="137"/>
      <c r="QPB34" s="137"/>
      <c r="QPC34" s="137"/>
      <c r="QPD34" s="137"/>
      <c r="QPE34" s="137"/>
      <c r="QPF34" s="137"/>
      <c r="QPG34" s="137"/>
      <c r="QPH34" s="137"/>
      <c r="QPI34" s="137"/>
      <c r="QPJ34" s="137"/>
      <c r="QPK34" s="137"/>
      <c r="QPL34" s="137"/>
      <c r="QPM34" s="137"/>
      <c r="QPN34" s="137"/>
      <c r="QPO34" s="137"/>
      <c r="QPP34" s="137"/>
      <c r="QPQ34" s="137"/>
      <c r="QPR34" s="137"/>
      <c r="QPS34" s="137"/>
      <c r="QPT34" s="137"/>
      <c r="QPU34" s="137"/>
      <c r="QPV34" s="137"/>
      <c r="QPW34" s="137"/>
      <c r="QPX34" s="137"/>
      <c r="QPY34" s="137"/>
      <c r="QPZ34" s="137"/>
      <c r="QQA34" s="137"/>
      <c r="QQB34" s="137"/>
      <c r="QQC34" s="137"/>
      <c r="QQD34" s="137"/>
      <c r="QQE34" s="137"/>
      <c r="QQF34" s="137"/>
      <c r="QQG34" s="137"/>
      <c r="QQH34" s="137"/>
      <c r="QQI34" s="137"/>
      <c r="QQJ34" s="137"/>
      <c r="QQK34" s="137"/>
      <c r="QQL34" s="137"/>
      <c r="QQM34" s="137"/>
      <c r="QQN34" s="137"/>
      <c r="QQO34" s="137"/>
      <c r="QQP34" s="137"/>
      <c r="QQQ34" s="137"/>
      <c r="QQR34" s="137"/>
      <c r="QQS34" s="137"/>
      <c r="QQT34" s="137"/>
      <c r="QQU34" s="137"/>
      <c r="QQV34" s="137"/>
      <c r="QQW34" s="137"/>
      <c r="QQX34" s="137"/>
      <c r="QQY34" s="137"/>
      <c r="QQZ34" s="137"/>
      <c r="QRA34" s="137"/>
      <c r="QRB34" s="137"/>
      <c r="QRC34" s="137"/>
      <c r="QRD34" s="137"/>
      <c r="QRE34" s="137"/>
      <c r="QRF34" s="137"/>
      <c r="QRG34" s="137"/>
      <c r="QRH34" s="137"/>
      <c r="QRI34" s="137"/>
      <c r="QRJ34" s="137"/>
      <c r="QRK34" s="137"/>
      <c r="QRL34" s="137"/>
      <c r="QRM34" s="137"/>
      <c r="QRN34" s="137"/>
      <c r="QRO34" s="137"/>
      <c r="QRP34" s="137"/>
      <c r="QRQ34" s="137"/>
      <c r="QRR34" s="137"/>
      <c r="QRS34" s="137"/>
      <c r="QRT34" s="137"/>
      <c r="QRU34" s="137"/>
      <c r="QRV34" s="137"/>
      <c r="QRW34" s="137"/>
      <c r="QRX34" s="137"/>
      <c r="QRY34" s="137"/>
      <c r="QRZ34" s="137"/>
      <c r="QSA34" s="137"/>
      <c r="QSB34" s="137"/>
      <c r="QSC34" s="137"/>
      <c r="QSD34" s="137"/>
      <c r="QSE34" s="137"/>
      <c r="QSF34" s="137"/>
      <c r="QSG34" s="137"/>
      <c r="QSH34" s="137"/>
      <c r="QSI34" s="137"/>
      <c r="QSJ34" s="137"/>
      <c r="QSK34" s="137"/>
      <c r="QSL34" s="137"/>
      <c r="QSM34" s="137"/>
      <c r="QSN34" s="137"/>
      <c r="QSO34" s="137"/>
      <c r="QSP34" s="137"/>
      <c r="QSQ34" s="137"/>
      <c r="QSR34" s="137"/>
      <c r="QSS34" s="137"/>
      <c r="QST34" s="137"/>
      <c r="QSU34" s="137"/>
      <c r="QSV34" s="137"/>
      <c r="QSW34" s="137"/>
      <c r="QSX34" s="137"/>
      <c r="QSY34" s="137"/>
      <c r="QSZ34" s="137"/>
      <c r="QTA34" s="137"/>
      <c r="QTB34" s="137"/>
      <c r="QTC34" s="137"/>
      <c r="QTD34" s="137"/>
      <c r="QTE34" s="137"/>
      <c r="QTF34" s="137"/>
      <c r="QTG34" s="137"/>
      <c r="QTH34" s="137"/>
      <c r="QTI34" s="137"/>
      <c r="QTJ34" s="137"/>
      <c r="QTK34" s="137"/>
      <c r="QTL34" s="137"/>
      <c r="QTM34" s="137"/>
      <c r="QTN34" s="137"/>
      <c r="QTO34" s="137"/>
      <c r="QTP34" s="137"/>
      <c r="QTQ34" s="137"/>
      <c r="QTR34" s="137"/>
      <c r="QTS34" s="137"/>
      <c r="QTT34" s="137"/>
      <c r="QTU34" s="137"/>
      <c r="QTV34" s="137"/>
      <c r="QTW34" s="137"/>
      <c r="QTX34" s="137"/>
      <c r="QTY34" s="137"/>
      <c r="QTZ34" s="137"/>
      <c r="QUA34" s="137"/>
      <c r="QUB34" s="137"/>
      <c r="QUC34" s="137"/>
      <c r="QUD34" s="137"/>
      <c r="QUE34" s="137"/>
      <c r="QUF34" s="137"/>
      <c r="QUG34" s="137"/>
      <c r="QUH34" s="137"/>
      <c r="QUI34" s="137"/>
      <c r="QUJ34" s="137"/>
      <c r="QUK34" s="137"/>
      <c r="QUL34" s="137"/>
      <c r="QUM34" s="137"/>
      <c r="QUN34" s="137"/>
      <c r="QUO34" s="137"/>
      <c r="QUP34" s="137"/>
      <c r="QUQ34" s="137"/>
      <c r="QUR34" s="137"/>
      <c r="QUS34" s="137"/>
      <c r="QUT34" s="137"/>
      <c r="QUU34" s="137"/>
      <c r="QUV34" s="137"/>
      <c r="QUW34" s="137"/>
      <c r="QUX34" s="137"/>
      <c r="QUY34" s="137"/>
      <c r="QUZ34" s="137"/>
      <c r="QVA34" s="137"/>
      <c r="QVB34" s="137"/>
      <c r="QVC34" s="137"/>
      <c r="QVD34" s="137"/>
      <c r="QVE34" s="137"/>
      <c r="QVF34" s="137"/>
      <c r="QVG34" s="137"/>
      <c r="QVH34" s="137"/>
      <c r="QVI34" s="137"/>
      <c r="QVJ34" s="137"/>
      <c r="QVK34" s="137"/>
      <c r="QVL34" s="137"/>
      <c r="QVM34" s="137"/>
      <c r="QVN34" s="137"/>
      <c r="QVO34" s="137"/>
      <c r="QVP34" s="137"/>
      <c r="QVQ34" s="137"/>
      <c r="QVR34" s="137"/>
      <c r="QVS34" s="137"/>
      <c r="QVT34" s="137"/>
      <c r="QVU34" s="137"/>
      <c r="QVV34" s="137"/>
      <c r="QVW34" s="137"/>
      <c r="QVX34" s="137"/>
      <c r="QVY34" s="137"/>
      <c r="QVZ34" s="137"/>
      <c r="QWA34" s="137"/>
      <c r="QWB34" s="137"/>
      <c r="QWC34" s="137"/>
      <c r="QWD34" s="137"/>
      <c r="QWE34" s="137"/>
      <c r="QWF34" s="137"/>
      <c r="QWG34" s="137"/>
      <c r="QWH34" s="137"/>
      <c r="QWI34" s="137"/>
      <c r="QWJ34" s="137"/>
      <c r="QWK34" s="137"/>
      <c r="QWL34" s="137"/>
      <c r="QWM34" s="137"/>
      <c r="QWN34" s="137"/>
      <c r="QWO34" s="137"/>
      <c r="QWP34" s="137"/>
      <c r="QWQ34" s="137"/>
      <c r="QWR34" s="137"/>
      <c r="QWS34" s="137"/>
      <c r="QWT34" s="137"/>
      <c r="QWU34" s="137"/>
      <c r="QWV34" s="137"/>
      <c r="QWW34" s="137"/>
      <c r="QWX34" s="137"/>
      <c r="QWY34" s="137"/>
      <c r="QWZ34" s="137"/>
      <c r="QXA34" s="137"/>
      <c r="QXB34" s="137"/>
      <c r="QXC34" s="137"/>
      <c r="QXD34" s="137"/>
      <c r="QXE34" s="137"/>
      <c r="QXF34" s="137"/>
      <c r="QXG34" s="137"/>
      <c r="QXH34" s="137"/>
      <c r="QXI34" s="137"/>
      <c r="QXJ34" s="137"/>
      <c r="QXK34" s="137"/>
      <c r="QXL34" s="137"/>
      <c r="QXM34" s="137"/>
      <c r="QXN34" s="137"/>
      <c r="QXO34" s="137"/>
      <c r="QXP34" s="137"/>
      <c r="QXQ34" s="137"/>
      <c r="QXR34" s="137"/>
      <c r="QXS34" s="137"/>
      <c r="QXT34" s="137"/>
      <c r="QXU34" s="137"/>
      <c r="QXV34" s="137"/>
      <c r="QXW34" s="137"/>
      <c r="QXX34" s="137"/>
      <c r="QXY34" s="137"/>
      <c r="QXZ34" s="137"/>
      <c r="QYA34" s="137"/>
      <c r="QYB34" s="137"/>
      <c r="QYC34" s="137"/>
      <c r="QYD34" s="137"/>
      <c r="QYE34" s="137"/>
      <c r="QYF34" s="137"/>
      <c r="QYG34" s="137"/>
      <c r="QYH34" s="137"/>
      <c r="QYI34" s="137"/>
      <c r="QYJ34" s="137"/>
      <c r="QYK34" s="137"/>
      <c r="QYL34" s="137"/>
      <c r="QYM34" s="137"/>
      <c r="QYN34" s="137"/>
      <c r="QYO34" s="137"/>
      <c r="QYP34" s="137"/>
      <c r="QYQ34" s="137"/>
      <c r="QYR34" s="137"/>
      <c r="QYS34" s="137"/>
      <c r="QYT34" s="137"/>
      <c r="QYU34" s="137"/>
      <c r="QYV34" s="137"/>
      <c r="QYW34" s="137"/>
      <c r="QYX34" s="137"/>
      <c r="QYY34" s="137"/>
      <c r="QYZ34" s="137"/>
      <c r="QZA34" s="137"/>
      <c r="QZB34" s="137"/>
      <c r="QZC34" s="137"/>
      <c r="QZD34" s="137"/>
      <c r="QZE34" s="137"/>
      <c r="QZF34" s="137"/>
      <c r="QZG34" s="137"/>
      <c r="QZH34" s="137"/>
      <c r="QZI34" s="137"/>
      <c r="QZJ34" s="137"/>
      <c r="QZK34" s="137"/>
      <c r="QZL34" s="137"/>
      <c r="QZM34" s="137"/>
      <c r="QZN34" s="137"/>
      <c r="QZO34" s="137"/>
      <c r="QZP34" s="137"/>
      <c r="QZQ34" s="137"/>
      <c r="QZR34" s="137"/>
      <c r="QZS34" s="137"/>
      <c r="QZT34" s="137"/>
      <c r="QZU34" s="137"/>
      <c r="QZV34" s="137"/>
      <c r="QZW34" s="137"/>
      <c r="QZX34" s="137"/>
      <c r="QZY34" s="137"/>
      <c r="QZZ34" s="137"/>
      <c r="RAA34" s="137"/>
      <c r="RAB34" s="137"/>
      <c r="RAC34" s="137"/>
      <c r="RAD34" s="137"/>
      <c r="RAE34" s="137"/>
      <c r="RAF34" s="137"/>
      <c r="RAG34" s="137"/>
      <c r="RAH34" s="137"/>
      <c r="RAI34" s="137"/>
      <c r="RAJ34" s="137"/>
      <c r="RAK34" s="137"/>
      <c r="RAL34" s="137"/>
      <c r="RAM34" s="137"/>
      <c r="RAN34" s="137"/>
      <c r="RAO34" s="137"/>
      <c r="RAP34" s="137"/>
      <c r="RAQ34" s="137"/>
      <c r="RAR34" s="137"/>
      <c r="RAS34" s="137"/>
      <c r="RAT34" s="137"/>
      <c r="RAU34" s="137"/>
      <c r="RAV34" s="137"/>
      <c r="RAW34" s="137"/>
      <c r="RAX34" s="137"/>
      <c r="RAY34" s="137"/>
      <c r="RAZ34" s="137"/>
      <c r="RBA34" s="137"/>
      <c r="RBB34" s="137"/>
      <c r="RBC34" s="137"/>
      <c r="RBD34" s="137"/>
      <c r="RBE34" s="137"/>
      <c r="RBF34" s="137"/>
      <c r="RBG34" s="137"/>
      <c r="RBH34" s="137"/>
      <c r="RBI34" s="137"/>
      <c r="RBJ34" s="137"/>
      <c r="RBK34" s="137"/>
      <c r="RBL34" s="137"/>
      <c r="RBM34" s="137"/>
      <c r="RBN34" s="137"/>
      <c r="RBO34" s="137"/>
      <c r="RBP34" s="137"/>
      <c r="RBQ34" s="137"/>
      <c r="RBR34" s="137"/>
      <c r="RBS34" s="137"/>
      <c r="RBT34" s="137"/>
      <c r="RBU34" s="137"/>
      <c r="RBV34" s="137"/>
      <c r="RBW34" s="137"/>
      <c r="RBX34" s="137"/>
      <c r="RBY34" s="137"/>
      <c r="RBZ34" s="137"/>
      <c r="RCA34" s="137"/>
      <c r="RCB34" s="137"/>
      <c r="RCC34" s="137"/>
      <c r="RCD34" s="137"/>
      <c r="RCE34" s="137"/>
      <c r="RCF34" s="137"/>
      <c r="RCG34" s="137"/>
      <c r="RCH34" s="137"/>
      <c r="RCI34" s="137"/>
      <c r="RCJ34" s="137"/>
      <c r="RCK34" s="137"/>
      <c r="RCL34" s="137"/>
      <c r="RCM34" s="137"/>
      <c r="RCN34" s="137"/>
      <c r="RCO34" s="137"/>
      <c r="RCP34" s="137"/>
      <c r="RCQ34" s="137"/>
      <c r="RCR34" s="137"/>
      <c r="RCS34" s="137"/>
      <c r="RCT34" s="137"/>
      <c r="RCU34" s="137"/>
      <c r="RCV34" s="137"/>
      <c r="RCW34" s="137"/>
      <c r="RCX34" s="137"/>
      <c r="RCY34" s="137"/>
      <c r="RCZ34" s="137"/>
      <c r="RDA34" s="137"/>
      <c r="RDB34" s="137"/>
      <c r="RDC34" s="137"/>
      <c r="RDD34" s="137"/>
      <c r="RDE34" s="137"/>
      <c r="RDF34" s="137"/>
      <c r="RDG34" s="137"/>
      <c r="RDH34" s="137"/>
      <c r="RDI34" s="137"/>
      <c r="RDJ34" s="137"/>
      <c r="RDK34" s="137"/>
      <c r="RDL34" s="137"/>
      <c r="RDM34" s="137"/>
      <c r="RDN34" s="137"/>
      <c r="RDO34" s="137"/>
      <c r="RDP34" s="137"/>
      <c r="RDQ34" s="137"/>
      <c r="RDR34" s="137"/>
      <c r="RDS34" s="137"/>
      <c r="RDT34" s="137"/>
      <c r="RDU34" s="137"/>
      <c r="RDV34" s="137"/>
      <c r="RDW34" s="137"/>
      <c r="RDX34" s="137"/>
      <c r="RDY34" s="137"/>
      <c r="RDZ34" s="137"/>
      <c r="REA34" s="137"/>
      <c r="REB34" s="137"/>
      <c r="REC34" s="137"/>
      <c r="RED34" s="137"/>
      <c r="REE34" s="137"/>
      <c r="REF34" s="137"/>
      <c r="REG34" s="137"/>
      <c r="REH34" s="137"/>
      <c r="REI34" s="137"/>
      <c r="REJ34" s="137"/>
      <c r="REK34" s="137"/>
      <c r="REL34" s="137"/>
      <c r="REM34" s="137"/>
      <c r="REN34" s="137"/>
      <c r="REO34" s="137"/>
      <c r="REP34" s="137"/>
      <c r="REQ34" s="137"/>
      <c r="RER34" s="137"/>
      <c r="RES34" s="137"/>
      <c r="RET34" s="137"/>
      <c r="REU34" s="137"/>
      <c r="REV34" s="137"/>
      <c r="REW34" s="137"/>
      <c r="REX34" s="137"/>
      <c r="REY34" s="137"/>
      <c r="REZ34" s="137"/>
      <c r="RFA34" s="137"/>
      <c r="RFB34" s="137"/>
      <c r="RFC34" s="137"/>
      <c r="RFD34" s="137"/>
      <c r="RFE34" s="137"/>
      <c r="RFF34" s="137"/>
      <c r="RFG34" s="137"/>
      <c r="RFH34" s="137"/>
      <c r="RFI34" s="137"/>
      <c r="RFJ34" s="137"/>
      <c r="RFK34" s="137"/>
      <c r="RFL34" s="137"/>
      <c r="RFM34" s="137"/>
      <c r="RFN34" s="137"/>
      <c r="RFO34" s="137"/>
      <c r="RFP34" s="137"/>
      <c r="RFQ34" s="137"/>
      <c r="RFR34" s="137"/>
      <c r="RFS34" s="137"/>
      <c r="RFT34" s="137"/>
      <c r="RFU34" s="137"/>
      <c r="RFV34" s="137"/>
      <c r="RFW34" s="137"/>
      <c r="RFX34" s="137"/>
      <c r="RFY34" s="137"/>
      <c r="RFZ34" s="137"/>
      <c r="RGA34" s="137"/>
      <c r="RGB34" s="137"/>
      <c r="RGC34" s="137"/>
      <c r="RGD34" s="137"/>
      <c r="RGE34" s="137"/>
      <c r="RGF34" s="137"/>
      <c r="RGG34" s="137"/>
      <c r="RGH34" s="137"/>
      <c r="RGI34" s="137"/>
      <c r="RGJ34" s="137"/>
      <c r="RGK34" s="137"/>
      <c r="RGL34" s="137"/>
      <c r="RGM34" s="137"/>
      <c r="RGN34" s="137"/>
      <c r="RGO34" s="137"/>
      <c r="RGP34" s="137"/>
      <c r="RGQ34" s="137"/>
      <c r="RGR34" s="137"/>
      <c r="RGS34" s="137"/>
      <c r="RGT34" s="137"/>
      <c r="RGU34" s="137"/>
      <c r="RGV34" s="137"/>
      <c r="RGW34" s="137"/>
      <c r="RGX34" s="137"/>
      <c r="RGY34" s="137"/>
      <c r="RGZ34" s="137"/>
      <c r="RHA34" s="137"/>
      <c r="RHB34" s="137"/>
      <c r="RHC34" s="137"/>
      <c r="RHD34" s="137"/>
      <c r="RHE34" s="137"/>
      <c r="RHF34" s="137"/>
      <c r="RHG34" s="137"/>
      <c r="RHH34" s="137"/>
      <c r="RHI34" s="137"/>
      <c r="RHJ34" s="137"/>
      <c r="RHK34" s="137"/>
      <c r="RHL34" s="137"/>
      <c r="RHM34" s="137"/>
      <c r="RHN34" s="137"/>
      <c r="RHO34" s="137"/>
      <c r="RHP34" s="137"/>
      <c r="RHQ34" s="137"/>
      <c r="RHR34" s="137"/>
      <c r="RHS34" s="137"/>
      <c r="RHT34" s="137"/>
      <c r="RHU34" s="137"/>
      <c r="RHV34" s="137"/>
      <c r="RHW34" s="137"/>
      <c r="RHX34" s="137"/>
      <c r="RHY34" s="137"/>
      <c r="RHZ34" s="137"/>
      <c r="RIA34" s="137"/>
      <c r="RIB34" s="137"/>
      <c r="RIC34" s="137"/>
      <c r="RID34" s="137"/>
      <c r="RIE34" s="137"/>
      <c r="RIF34" s="137"/>
      <c r="RIG34" s="137"/>
      <c r="RIH34" s="137"/>
      <c r="RII34" s="137"/>
      <c r="RIJ34" s="137"/>
      <c r="RIK34" s="137"/>
      <c r="RIL34" s="137"/>
      <c r="RIM34" s="137"/>
      <c r="RIN34" s="137"/>
      <c r="RIO34" s="137"/>
      <c r="RIP34" s="137"/>
      <c r="RIQ34" s="137"/>
      <c r="RIR34" s="137"/>
      <c r="RIS34" s="137"/>
      <c r="RIT34" s="137"/>
      <c r="RIU34" s="137"/>
      <c r="RIV34" s="137"/>
      <c r="RIW34" s="137"/>
      <c r="RIX34" s="137"/>
      <c r="RIY34" s="137"/>
      <c r="RIZ34" s="137"/>
      <c r="RJA34" s="137"/>
      <c r="RJB34" s="137"/>
      <c r="RJC34" s="137"/>
      <c r="RJD34" s="137"/>
      <c r="RJE34" s="137"/>
      <c r="RJF34" s="137"/>
      <c r="RJG34" s="137"/>
      <c r="RJH34" s="137"/>
      <c r="RJI34" s="137"/>
      <c r="RJJ34" s="137"/>
      <c r="RJK34" s="137"/>
      <c r="RJL34" s="137"/>
      <c r="RJM34" s="137"/>
      <c r="RJN34" s="137"/>
      <c r="RJO34" s="137"/>
      <c r="RJP34" s="137"/>
      <c r="RJQ34" s="137"/>
      <c r="RJR34" s="137"/>
      <c r="RJS34" s="137"/>
      <c r="RJT34" s="137"/>
      <c r="RJU34" s="137"/>
      <c r="RJV34" s="137"/>
      <c r="RJW34" s="137"/>
      <c r="RJX34" s="137"/>
      <c r="RJY34" s="137"/>
      <c r="RJZ34" s="137"/>
      <c r="RKA34" s="137"/>
      <c r="RKB34" s="137"/>
      <c r="RKC34" s="137"/>
      <c r="RKD34" s="137"/>
      <c r="RKE34" s="137"/>
      <c r="RKF34" s="137"/>
      <c r="RKG34" s="137"/>
      <c r="RKH34" s="137"/>
      <c r="RKI34" s="137"/>
      <c r="RKJ34" s="137"/>
      <c r="RKK34" s="137"/>
      <c r="RKL34" s="137"/>
      <c r="RKM34" s="137"/>
      <c r="RKN34" s="137"/>
      <c r="RKO34" s="137"/>
      <c r="RKP34" s="137"/>
      <c r="RKQ34" s="137"/>
      <c r="RKR34" s="137"/>
      <c r="RKS34" s="137"/>
      <c r="RKT34" s="137"/>
      <c r="RKU34" s="137"/>
      <c r="RKV34" s="137"/>
      <c r="RKW34" s="137"/>
      <c r="RKX34" s="137"/>
      <c r="RKY34" s="137"/>
      <c r="RKZ34" s="137"/>
      <c r="RLA34" s="137"/>
      <c r="RLB34" s="137"/>
      <c r="RLC34" s="137"/>
      <c r="RLD34" s="137"/>
      <c r="RLE34" s="137"/>
      <c r="RLF34" s="137"/>
      <c r="RLG34" s="137"/>
      <c r="RLH34" s="137"/>
      <c r="RLI34" s="137"/>
      <c r="RLJ34" s="137"/>
      <c r="RLK34" s="137"/>
      <c r="RLL34" s="137"/>
      <c r="RLM34" s="137"/>
      <c r="RLN34" s="137"/>
      <c r="RLO34" s="137"/>
      <c r="RLP34" s="137"/>
      <c r="RLQ34" s="137"/>
      <c r="RLR34" s="137"/>
      <c r="RLS34" s="137"/>
      <c r="RLT34" s="137"/>
      <c r="RLU34" s="137"/>
      <c r="RLV34" s="137"/>
      <c r="RLW34" s="137"/>
      <c r="RLX34" s="137"/>
      <c r="RLY34" s="137"/>
      <c r="RLZ34" s="137"/>
      <c r="RMA34" s="137"/>
      <c r="RMB34" s="137"/>
      <c r="RMC34" s="137"/>
      <c r="RMD34" s="137"/>
      <c r="RME34" s="137"/>
      <c r="RMF34" s="137"/>
      <c r="RMG34" s="137"/>
      <c r="RMH34" s="137"/>
      <c r="RMI34" s="137"/>
      <c r="RMJ34" s="137"/>
      <c r="RMK34" s="137"/>
      <c r="RML34" s="137"/>
      <c r="RMM34" s="137"/>
      <c r="RMN34" s="137"/>
      <c r="RMO34" s="137"/>
      <c r="RMP34" s="137"/>
      <c r="RMQ34" s="137"/>
      <c r="RMR34" s="137"/>
      <c r="RMS34" s="137"/>
      <c r="RMT34" s="137"/>
      <c r="RMU34" s="137"/>
      <c r="RMV34" s="137"/>
      <c r="RMW34" s="137"/>
      <c r="RMX34" s="137"/>
      <c r="RMY34" s="137"/>
      <c r="RMZ34" s="137"/>
      <c r="RNA34" s="137"/>
      <c r="RNB34" s="137"/>
      <c r="RNC34" s="137"/>
      <c r="RND34" s="137"/>
      <c r="RNE34" s="137"/>
      <c r="RNF34" s="137"/>
      <c r="RNG34" s="137"/>
      <c r="RNH34" s="137"/>
      <c r="RNI34" s="137"/>
      <c r="RNJ34" s="137"/>
      <c r="RNK34" s="137"/>
      <c r="RNL34" s="137"/>
      <c r="RNM34" s="137"/>
      <c r="RNN34" s="137"/>
      <c r="RNO34" s="137"/>
      <c r="RNP34" s="137"/>
      <c r="RNQ34" s="137"/>
      <c r="RNR34" s="137"/>
      <c r="RNS34" s="137"/>
      <c r="RNT34" s="137"/>
      <c r="RNU34" s="137"/>
      <c r="RNV34" s="137"/>
      <c r="RNW34" s="137"/>
      <c r="RNX34" s="137"/>
      <c r="RNY34" s="137"/>
      <c r="RNZ34" s="137"/>
      <c r="ROA34" s="137"/>
      <c r="ROB34" s="137"/>
      <c r="ROC34" s="137"/>
      <c r="ROD34" s="137"/>
      <c r="ROE34" s="137"/>
      <c r="ROF34" s="137"/>
      <c r="ROG34" s="137"/>
      <c r="ROH34" s="137"/>
      <c r="ROI34" s="137"/>
      <c r="ROJ34" s="137"/>
      <c r="ROK34" s="137"/>
      <c r="ROL34" s="137"/>
      <c r="ROM34" s="137"/>
      <c r="RON34" s="137"/>
      <c r="ROO34" s="137"/>
      <c r="ROP34" s="137"/>
      <c r="ROQ34" s="137"/>
      <c r="ROR34" s="137"/>
      <c r="ROS34" s="137"/>
      <c r="ROT34" s="137"/>
      <c r="ROU34" s="137"/>
      <c r="ROV34" s="137"/>
      <c r="ROW34" s="137"/>
      <c r="ROX34" s="137"/>
      <c r="ROY34" s="137"/>
      <c r="ROZ34" s="137"/>
      <c r="RPA34" s="137"/>
      <c r="RPB34" s="137"/>
      <c r="RPC34" s="137"/>
      <c r="RPD34" s="137"/>
      <c r="RPE34" s="137"/>
      <c r="RPF34" s="137"/>
      <c r="RPG34" s="137"/>
      <c r="RPH34" s="137"/>
      <c r="RPI34" s="137"/>
      <c r="RPJ34" s="137"/>
      <c r="RPK34" s="137"/>
      <c r="RPL34" s="137"/>
      <c r="RPM34" s="137"/>
      <c r="RPN34" s="137"/>
      <c r="RPO34" s="137"/>
      <c r="RPP34" s="137"/>
      <c r="RPQ34" s="137"/>
      <c r="RPR34" s="137"/>
      <c r="RPS34" s="137"/>
      <c r="RPT34" s="137"/>
      <c r="RPU34" s="137"/>
      <c r="RPV34" s="137"/>
      <c r="RPW34" s="137"/>
      <c r="RPX34" s="137"/>
      <c r="RPY34" s="137"/>
      <c r="RPZ34" s="137"/>
      <c r="RQA34" s="137"/>
      <c r="RQB34" s="137"/>
      <c r="RQC34" s="137"/>
      <c r="RQD34" s="137"/>
      <c r="RQE34" s="137"/>
      <c r="RQF34" s="137"/>
      <c r="RQG34" s="137"/>
      <c r="RQH34" s="137"/>
      <c r="RQI34" s="137"/>
      <c r="RQJ34" s="137"/>
      <c r="RQK34" s="137"/>
      <c r="RQL34" s="137"/>
      <c r="RQM34" s="137"/>
      <c r="RQN34" s="137"/>
      <c r="RQO34" s="137"/>
      <c r="RQP34" s="137"/>
      <c r="RQQ34" s="137"/>
      <c r="RQR34" s="137"/>
      <c r="RQS34" s="137"/>
      <c r="RQT34" s="137"/>
      <c r="RQU34" s="137"/>
      <c r="RQV34" s="137"/>
      <c r="RQW34" s="137"/>
      <c r="RQX34" s="137"/>
      <c r="RQY34" s="137"/>
      <c r="RQZ34" s="137"/>
      <c r="RRA34" s="137"/>
      <c r="RRB34" s="137"/>
      <c r="RRC34" s="137"/>
      <c r="RRD34" s="137"/>
      <c r="RRE34" s="137"/>
      <c r="RRF34" s="137"/>
      <c r="RRG34" s="137"/>
      <c r="RRH34" s="137"/>
      <c r="RRI34" s="137"/>
      <c r="RRJ34" s="137"/>
      <c r="RRK34" s="137"/>
      <c r="RRL34" s="137"/>
      <c r="RRM34" s="137"/>
      <c r="RRN34" s="137"/>
      <c r="RRO34" s="137"/>
      <c r="RRP34" s="137"/>
      <c r="RRQ34" s="137"/>
      <c r="RRR34" s="137"/>
      <c r="RRS34" s="137"/>
      <c r="RRT34" s="137"/>
      <c r="RRU34" s="137"/>
      <c r="RRV34" s="137"/>
      <c r="RRW34" s="137"/>
      <c r="RRX34" s="137"/>
      <c r="RRY34" s="137"/>
      <c r="RRZ34" s="137"/>
      <c r="RSA34" s="137"/>
      <c r="RSB34" s="137"/>
      <c r="RSC34" s="137"/>
      <c r="RSD34" s="137"/>
      <c r="RSE34" s="137"/>
      <c r="RSF34" s="137"/>
      <c r="RSG34" s="137"/>
      <c r="RSH34" s="137"/>
      <c r="RSI34" s="137"/>
      <c r="RSJ34" s="137"/>
      <c r="RSK34" s="137"/>
      <c r="RSL34" s="137"/>
      <c r="RSM34" s="137"/>
      <c r="RSN34" s="137"/>
      <c r="RSO34" s="137"/>
      <c r="RSP34" s="137"/>
      <c r="RSQ34" s="137"/>
      <c r="RSR34" s="137"/>
      <c r="RSS34" s="137"/>
      <c r="RST34" s="137"/>
      <c r="RSU34" s="137"/>
      <c r="RSV34" s="137"/>
      <c r="RSW34" s="137"/>
      <c r="RSX34" s="137"/>
      <c r="RSY34" s="137"/>
      <c r="RSZ34" s="137"/>
      <c r="RTA34" s="137"/>
      <c r="RTB34" s="137"/>
      <c r="RTC34" s="137"/>
      <c r="RTD34" s="137"/>
      <c r="RTE34" s="137"/>
      <c r="RTF34" s="137"/>
      <c r="RTG34" s="137"/>
      <c r="RTH34" s="137"/>
      <c r="RTI34" s="137"/>
      <c r="RTJ34" s="137"/>
      <c r="RTK34" s="137"/>
      <c r="RTL34" s="137"/>
      <c r="RTM34" s="137"/>
      <c r="RTN34" s="137"/>
      <c r="RTO34" s="137"/>
      <c r="RTP34" s="137"/>
      <c r="RTQ34" s="137"/>
      <c r="RTR34" s="137"/>
      <c r="RTS34" s="137"/>
      <c r="RTT34" s="137"/>
      <c r="RTU34" s="137"/>
      <c r="RTV34" s="137"/>
      <c r="RTW34" s="137"/>
      <c r="RTX34" s="137"/>
      <c r="RTY34" s="137"/>
      <c r="RTZ34" s="137"/>
      <c r="RUA34" s="137"/>
      <c r="RUB34" s="137"/>
      <c r="RUC34" s="137"/>
      <c r="RUD34" s="137"/>
      <c r="RUE34" s="137"/>
      <c r="RUF34" s="137"/>
      <c r="RUG34" s="137"/>
      <c r="RUH34" s="137"/>
      <c r="RUI34" s="137"/>
      <c r="RUJ34" s="137"/>
      <c r="RUK34" s="137"/>
      <c r="RUL34" s="137"/>
      <c r="RUM34" s="137"/>
      <c r="RUN34" s="137"/>
      <c r="RUO34" s="137"/>
      <c r="RUP34" s="137"/>
      <c r="RUQ34" s="137"/>
      <c r="RUR34" s="137"/>
      <c r="RUS34" s="137"/>
      <c r="RUT34" s="137"/>
      <c r="RUU34" s="137"/>
      <c r="RUV34" s="137"/>
      <c r="RUW34" s="137"/>
      <c r="RUX34" s="137"/>
      <c r="RUY34" s="137"/>
      <c r="RUZ34" s="137"/>
      <c r="RVA34" s="137"/>
      <c r="RVB34" s="137"/>
      <c r="RVC34" s="137"/>
      <c r="RVD34" s="137"/>
      <c r="RVE34" s="137"/>
      <c r="RVF34" s="137"/>
      <c r="RVG34" s="137"/>
      <c r="RVH34" s="137"/>
      <c r="RVI34" s="137"/>
      <c r="RVJ34" s="137"/>
      <c r="RVK34" s="137"/>
      <c r="RVL34" s="137"/>
      <c r="RVM34" s="137"/>
      <c r="RVN34" s="137"/>
      <c r="RVO34" s="137"/>
      <c r="RVP34" s="137"/>
      <c r="RVQ34" s="137"/>
      <c r="RVR34" s="137"/>
      <c r="RVS34" s="137"/>
      <c r="RVT34" s="137"/>
      <c r="RVU34" s="137"/>
      <c r="RVV34" s="137"/>
      <c r="RVW34" s="137"/>
      <c r="RVX34" s="137"/>
      <c r="RVY34" s="137"/>
      <c r="RVZ34" s="137"/>
      <c r="RWA34" s="137"/>
      <c r="RWB34" s="137"/>
      <c r="RWC34" s="137"/>
      <c r="RWD34" s="137"/>
      <c r="RWE34" s="137"/>
      <c r="RWF34" s="137"/>
      <c r="RWG34" s="137"/>
      <c r="RWH34" s="137"/>
      <c r="RWI34" s="137"/>
      <c r="RWJ34" s="137"/>
      <c r="RWK34" s="137"/>
      <c r="RWL34" s="137"/>
      <c r="RWM34" s="137"/>
      <c r="RWN34" s="137"/>
      <c r="RWO34" s="137"/>
      <c r="RWP34" s="137"/>
      <c r="RWQ34" s="137"/>
      <c r="RWR34" s="137"/>
      <c r="RWS34" s="137"/>
      <c r="RWT34" s="137"/>
      <c r="RWU34" s="137"/>
      <c r="RWV34" s="137"/>
      <c r="RWW34" s="137"/>
      <c r="RWX34" s="137"/>
      <c r="RWY34" s="137"/>
      <c r="RWZ34" s="137"/>
      <c r="RXA34" s="137"/>
      <c r="RXB34" s="137"/>
      <c r="RXC34" s="137"/>
      <c r="RXD34" s="137"/>
      <c r="RXE34" s="137"/>
      <c r="RXF34" s="137"/>
      <c r="RXG34" s="137"/>
      <c r="RXH34" s="137"/>
      <c r="RXI34" s="137"/>
      <c r="RXJ34" s="137"/>
      <c r="RXK34" s="137"/>
      <c r="RXL34" s="137"/>
      <c r="RXM34" s="137"/>
      <c r="RXN34" s="137"/>
      <c r="RXO34" s="137"/>
      <c r="RXP34" s="137"/>
      <c r="RXQ34" s="137"/>
      <c r="RXR34" s="137"/>
      <c r="RXS34" s="137"/>
      <c r="RXT34" s="137"/>
      <c r="RXU34" s="137"/>
      <c r="RXV34" s="137"/>
      <c r="RXW34" s="137"/>
      <c r="RXX34" s="137"/>
      <c r="RXY34" s="137"/>
      <c r="RXZ34" s="137"/>
      <c r="RYA34" s="137"/>
      <c r="RYB34" s="137"/>
      <c r="RYC34" s="137"/>
      <c r="RYD34" s="137"/>
      <c r="RYE34" s="137"/>
      <c r="RYF34" s="137"/>
      <c r="RYG34" s="137"/>
      <c r="RYH34" s="137"/>
      <c r="RYI34" s="137"/>
      <c r="RYJ34" s="137"/>
      <c r="RYK34" s="137"/>
      <c r="RYL34" s="137"/>
      <c r="RYM34" s="137"/>
      <c r="RYN34" s="137"/>
      <c r="RYO34" s="137"/>
      <c r="RYP34" s="137"/>
      <c r="RYQ34" s="137"/>
      <c r="RYR34" s="137"/>
      <c r="RYS34" s="137"/>
      <c r="RYT34" s="137"/>
      <c r="RYU34" s="137"/>
      <c r="RYV34" s="137"/>
      <c r="RYW34" s="137"/>
      <c r="RYX34" s="137"/>
      <c r="RYY34" s="137"/>
      <c r="RYZ34" s="137"/>
      <c r="RZA34" s="137"/>
      <c r="RZB34" s="137"/>
      <c r="RZC34" s="137"/>
      <c r="RZD34" s="137"/>
      <c r="RZE34" s="137"/>
      <c r="RZF34" s="137"/>
      <c r="RZG34" s="137"/>
      <c r="RZH34" s="137"/>
      <c r="RZI34" s="137"/>
      <c r="RZJ34" s="137"/>
      <c r="RZK34" s="137"/>
      <c r="RZL34" s="137"/>
      <c r="RZM34" s="137"/>
      <c r="RZN34" s="137"/>
      <c r="RZO34" s="137"/>
      <c r="RZP34" s="137"/>
      <c r="RZQ34" s="137"/>
      <c r="RZR34" s="137"/>
      <c r="RZS34" s="137"/>
      <c r="RZT34" s="137"/>
      <c r="RZU34" s="137"/>
      <c r="RZV34" s="137"/>
      <c r="RZW34" s="137"/>
      <c r="RZX34" s="137"/>
      <c r="RZY34" s="137"/>
      <c r="RZZ34" s="137"/>
      <c r="SAA34" s="137"/>
      <c r="SAB34" s="137"/>
      <c r="SAC34" s="137"/>
      <c r="SAD34" s="137"/>
      <c r="SAE34" s="137"/>
      <c r="SAF34" s="137"/>
      <c r="SAG34" s="137"/>
      <c r="SAH34" s="137"/>
      <c r="SAI34" s="137"/>
      <c r="SAJ34" s="137"/>
      <c r="SAK34" s="137"/>
      <c r="SAL34" s="137"/>
      <c r="SAM34" s="137"/>
      <c r="SAN34" s="137"/>
      <c r="SAO34" s="137"/>
      <c r="SAP34" s="137"/>
      <c r="SAQ34" s="137"/>
      <c r="SAR34" s="137"/>
      <c r="SAS34" s="137"/>
      <c r="SAT34" s="137"/>
      <c r="SAU34" s="137"/>
      <c r="SAV34" s="137"/>
      <c r="SAW34" s="137"/>
      <c r="SAX34" s="137"/>
      <c r="SAY34" s="137"/>
      <c r="SAZ34" s="137"/>
      <c r="SBA34" s="137"/>
      <c r="SBB34" s="137"/>
      <c r="SBC34" s="137"/>
      <c r="SBD34" s="137"/>
      <c r="SBE34" s="137"/>
      <c r="SBF34" s="137"/>
      <c r="SBG34" s="137"/>
      <c r="SBH34" s="137"/>
      <c r="SBI34" s="137"/>
      <c r="SBJ34" s="137"/>
      <c r="SBK34" s="137"/>
      <c r="SBL34" s="137"/>
      <c r="SBM34" s="137"/>
      <c r="SBN34" s="137"/>
      <c r="SBO34" s="137"/>
      <c r="SBP34" s="137"/>
      <c r="SBQ34" s="137"/>
      <c r="SBR34" s="137"/>
      <c r="SBS34" s="137"/>
      <c r="SBT34" s="137"/>
      <c r="SBU34" s="137"/>
      <c r="SBV34" s="137"/>
      <c r="SBW34" s="137"/>
      <c r="SBX34" s="137"/>
      <c r="SBY34" s="137"/>
      <c r="SBZ34" s="137"/>
      <c r="SCA34" s="137"/>
      <c r="SCB34" s="137"/>
      <c r="SCC34" s="137"/>
      <c r="SCD34" s="137"/>
      <c r="SCE34" s="137"/>
      <c r="SCF34" s="137"/>
      <c r="SCG34" s="137"/>
      <c r="SCH34" s="137"/>
      <c r="SCI34" s="137"/>
      <c r="SCJ34" s="137"/>
      <c r="SCK34" s="137"/>
      <c r="SCL34" s="137"/>
      <c r="SCM34" s="137"/>
      <c r="SCN34" s="137"/>
      <c r="SCO34" s="137"/>
      <c r="SCP34" s="137"/>
      <c r="SCQ34" s="137"/>
      <c r="SCR34" s="137"/>
      <c r="SCS34" s="137"/>
      <c r="SCT34" s="137"/>
      <c r="SCU34" s="137"/>
      <c r="SCV34" s="137"/>
      <c r="SCW34" s="137"/>
      <c r="SCX34" s="137"/>
      <c r="SCY34" s="137"/>
      <c r="SCZ34" s="137"/>
      <c r="SDA34" s="137"/>
      <c r="SDB34" s="137"/>
      <c r="SDC34" s="137"/>
      <c r="SDD34" s="137"/>
      <c r="SDE34" s="137"/>
      <c r="SDF34" s="137"/>
      <c r="SDG34" s="137"/>
      <c r="SDH34" s="137"/>
      <c r="SDI34" s="137"/>
      <c r="SDJ34" s="137"/>
      <c r="SDK34" s="137"/>
      <c r="SDL34" s="137"/>
      <c r="SDM34" s="137"/>
      <c r="SDN34" s="137"/>
      <c r="SDO34" s="137"/>
      <c r="SDP34" s="137"/>
      <c r="SDQ34" s="137"/>
      <c r="SDR34" s="137"/>
      <c r="SDS34" s="137"/>
      <c r="SDT34" s="137"/>
      <c r="SDU34" s="137"/>
      <c r="SDV34" s="137"/>
      <c r="SDW34" s="137"/>
      <c r="SDX34" s="137"/>
      <c r="SDY34" s="137"/>
      <c r="SDZ34" s="137"/>
      <c r="SEA34" s="137"/>
      <c r="SEB34" s="137"/>
      <c r="SEC34" s="137"/>
      <c r="SED34" s="137"/>
      <c r="SEE34" s="137"/>
      <c r="SEF34" s="137"/>
      <c r="SEG34" s="137"/>
      <c r="SEH34" s="137"/>
      <c r="SEI34" s="137"/>
      <c r="SEJ34" s="137"/>
      <c r="SEK34" s="137"/>
      <c r="SEL34" s="137"/>
      <c r="SEM34" s="137"/>
      <c r="SEN34" s="137"/>
      <c r="SEO34" s="137"/>
      <c r="SEP34" s="137"/>
      <c r="SEQ34" s="137"/>
      <c r="SER34" s="137"/>
      <c r="SES34" s="137"/>
      <c r="SET34" s="137"/>
      <c r="SEU34" s="137"/>
      <c r="SEV34" s="137"/>
      <c r="SEW34" s="137"/>
      <c r="SEX34" s="137"/>
      <c r="SEY34" s="137"/>
      <c r="SEZ34" s="137"/>
      <c r="SFA34" s="137"/>
      <c r="SFB34" s="137"/>
      <c r="SFC34" s="137"/>
      <c r="SFD34" s="137"/>
      <c r="SFE34" s="137"/>
      <c r="SFF34" s="137"/>
      <c r="SFG34" s="137"/>
      <c r="SFH34" s="137"/>
      <c r="SFI34" s="137"/>
      <c r="SFJ34" s="137"/>
      <c r="SFK34" s="137"/>
      <c r="SFL34" s="137"/>
      <c r="SFM34" s="137"/>
      <c r="SFN34" s="137"/>
      <c r="SFO34" s="137"/>
      <c r="SFP34" s="137"/>
      <c r="SFQ34" s="137"/>
      <c r="SFR34" s="137"/>
      <c r="SFS34" s="137"/>
      <c r="SFT34" s="137"/>
      <c r="SFU34" s="137"/>
      <c r="SFV34" s="137"/>
      <c r="SFW34" s="137"/>
      <c r="SFX34" s="137"/>
      <c r="SFY34" s="137"/>
      <c r="SFZ34" s="137"/>
      <c r="SGA34" s="137"/>
      <c r="SGB34" s="137"/>
      <c r="SGC34" s="137"/>
      <c r="SGD34" s="137"/>
      <c r="SGE34" s="137"/>
      <c r="SGF34" s="137"/>
      <c r="SGG34" s="137"/>
      <c r="SGH34" s="137"/>
      <c r="SGI34" s="137"/>
      <c r="SGJ34" s="137"/>
      <c r="SGK34" s="137"/>
      <c r="SGL34" s="137"/>
      <c r="SGM34" s="137"/>
      <c r="SGN34" s="137"/>
      <c r="SGO34" s="137"/>
      <c r="SGP34" s="137"/>
      <c r="SGQ34" s="137"/>
      <c r="SGR34" s="137"/>
      <c r="SGS34" s="137"/>
      <c r="SGT34" s="137"/>
      <c r="SGU34" s="137"/>
      <c r="SGV34" s="137"/>
      <c r="SGW34" s="137"/>
      <c r="SGX34" s="137"/>
      <c r="SGY34" s="137"/>
      <c r="SGZ34" s="137"/>
      <c r="SHA34" s="137"/>
      <c r="SHB34" s="137"/>
      <c r="SHC34" s="137"/>
      <c r="SHD34" s="137"/>
      <c r="SHE34" s="137"/>
      <c r="SHF34" s="137"/>
      <c r="SHG34" s="137"/>
      <c r="SHH34" s="137"/>
      <c r="SHI34" s="137"/>
      <c r="SHJ34" s="137"/>
      <c r="SHK34" s="137"/>
      <c r="SHL34" s="137"/>
      <c r="SHM34" s="137"/>
      <c r="SHN34" s="137"/>
      <c r="SHO34" s="137"/>
      <c r="SHP34" s="137"/>
      <c r="SHQ34" s="137"/>
      <c r="SHR34" s="137"/>
      <c r="SHS34" s="137"/>
      <c r="SHT34" s="137"/>
      <c r="SHU34" s="137"/>
      <c r="SHV34" s="137"/>
      <c r="SHW34" s="137"/>
      <c r="SHX34" s="137"/>
      <c r="SHY34" s="137"/>
      <c r="SHZ34" s="137"/>
      <c r="SIA34" s="137"/>
      <c r="SIB34" s="137"/>
      <c r="SIC34" s="137"/>
      <c r="SID34" s="137"/>
      <c r="SIE34" s="137"/>
      <c r="SIF34" s="137"/>
      <c r="SIG34" s="137"/>
      <c r="SIH34" s="137"/>
      <c r="SII34" s="137"/>
      <c r="SIJ34" s="137"/>
      <c r="SIK34" s="137"/>
      <c r="SIL34" s="137"/>
      <c r="SIM34" s="137"/>
      <c r="SIN34" s="137"/>
      <c r="SIO34" s="137"/>
      <c r="SIP34" s="137"/>
      <c r="SIQ34" s="137"/>
      <c r="SIR34" s="137"/>
      <c r="SIS34" s="137"/>
      <c r="SIT34" s="137"/>
      <c r="SIU34" s="137"/>
      <c r="SIV34" s="137"/>
      <c r="SIW34" s="137"/>
      <c r="SIX34" s="137"/>
      <c r="SIY34" s="137"/>
      <c r="SIZ34" s="137"/>
      <c r="SJA34" s="137"/>
      <c r="SJB34" s="137"/>
      <c r="SJC34" s="137"/>
      <c r="SJD34" s="137"/>
      <c r="SJE34" s="137"/>
      <c r="SJF34" s="137"/>
      <c r="SJG34" s="137"/>
      <c r="SJH34" s="137"/>
      <c r="SJI34" s="137"/>
      <c r="SJJ34" s="137"/>
      <c r="SJK34" s="137"/>
      <c r="SJL34" s="137"/>
      <c r="SJM34" s="137"/>
      <c r="SJN34" s="137"/>
      <c r="SJO34" s="137"/>
      <c r="SJP34" s="137"/>
      <c r="SJQ34" s="137"/>
      <c r="SJR34" s="137"/>
      <c r="SJS34" s="137"/>
      <c r="SJT34" s="137"/>
      <c r="SJU34" s="137"/>
      <c r="SJV34" s="137"/>
      <c r="SJW34" s="137"/>
      <c r="SJX34" s="137"/>
      <c r="SJY34" s="137"/>
      <c r="SJZ34" s="137"/>
      <c r="SKA34" s="137"/>
      <c r="SKB34" s="137"/>
      <c r="SKC34" s="137"/>
      <c r="SKD34" s="137"/>
      <c r="SKE34" s="137"/>
      <c r="SKF34" s="137"/>
      <c r="SKG34" s="137"/>
      <c r="SKH34" s="137"/>
      <c r="SKI34" s="137"/>
      <c r="SKJ34" s="137"/>
      <c r="SKK34" s="137"/>
      <c r="SKL34" s="137"/>
      <c r="SKM34" s="137"/>
      <c r="SKN34" s="137"/>
      <c r="SKO34" s="137"/>
      <c r="SKP34" s="137"/>
      <c r="SKQ34" s="137"/>
      <c r="SKR34" s="137"/>
      <c r="SKS34" s="137"/>
      <c r="SKT34" s="137"/>
      <c r="SKU34" s="137"/>
      <c r="SKV34" s="137"/>
      <c r="SKW34" s="137"/>
      <c r="SKX34" s="137"/>
      <c r="SKY34" s="137"/>
      <c r="SKZ34" s="137"/>
      <c r="SLA34" s="137"/>
      <c r="SLB34" s="137"/>
      <c r="SLC34" s="137"/>
      <c r="SLD34" s="137"/>
      <c r="SLE34" s="137"/>
      <c r="SLF34" s="137"/>
      <c r="SLG34" s="137"/>
      <c r="SLH34" s="137"/>
      <c r="SLI34" s="137"/>
      <c r="SLJ34" s="137"/>
      <c r="SLK34" s="137"/>
      <c r="SLL34" s="137"/>
      <c r="SLM34" s="137"/>
      <c r="SLN34" s="137"/>
      <c r="SLO34" s="137"/>
      <c r="SLP34" s="137"/>
      <c r="SLQ34" s="137"/>
      <c r="SLR34" s="137"/>
      <c r="SLS34" s="137"/>
      <c r="SLT34" s="137"/>
      <c r="SLU34" s="137"/>
      <c r="SLV34" s="137"/>
      <c r="SLW34" s="137"/>
      <c r="SLX34" s="137"/>
      <c r="SLY34" s="137"/>
      <c r="SLZ34" s="137"/>
      <c r="SMA34" s="137"/>
      <c r="SMB34" s="137"/>
      <c r="SMC34" s="137"/>
      <c r="SMD34" s="137"/>
      <c r="SME34" s="137"/>
      <c r="SMF34" s="137"/>
      <c r="SMG34" s="137"/>
      <c r="SMH34" s="137"/>
      <c r="SMI34" s="137"/>
      <c r="SMJ34" s="137"/>
      <c r="SMK34" s="137"/>
      <c r="SML34" s="137"/>
      <c r="SMM34" s="137"/>
      <c r="SMN34" s="137"/>
      <c r="SMO34" s="137"/>
      <c r="SMP34" s="137"/>
      <c r="SMQ34" s="137"/>
      <c r="SMR34" s="137"/>
      <c r="SMS34" s="137"/>
      <c r="SMT34" s="137"/>
      <c r="SMU34" s="137"/>
      <c r="SMV34" s="137"/>
      <c r="SMW34" s="137"/>
      <c r="SMX34" s="137"/>
      <c r="SMY34" s="137"/>
      <c r="SMZ34" s="137"/>
      <c r="SNA34" s="137"/>
      <c r="SNB34" s="137"/>
      <c r="SNC34" s="137"/>
      <c r="SND34" s="137"/>
      <c r="SNE34" s="137"/>
      <c r="SNF34" s="137"/>
      <c r="SNG34" s="137"/>
      <c r="SNH34" s="137"/>
      <c r="SNI34" s="137"/>
      <c r="SNJ34" s="137"/>
      <c r="SNK34" s="137"/>
      <c r="SNL34" s="137"/>
      <c r="SNM34" s="137"/>
      <c r="SNN34" s="137"/>
      <c r="SNO34" s="137"/>
      <c r="SNP34" s="137"/>
      <c r="SNQ34" s="137"/>
      <c r="SNR34" s="137"/>
      <c r="SNS34" s="137"/>
      <c r="SNT34" s="137"/>
      <c r="SNU34" s="137"/>
      <c r="SNV34" s="137"/>
      <c r="SNW34" s="137"/>
      <c r="SNX34" s="137"/>
      <c r="SNY34" s="137"/>
      <c r="SNZ34" s="137"/>
      <c r="SOA34" s="137"/>
      <c r="SOB34" s="137"/>
      <c r="SOC34" s="137"/>
      <c r="SOD34" s="137"/>
      <c r="SOE34" s="137"/>
      <c r="SOF34" s="137"/>
      <c r="SOG34" s="137"/>
      <c r="SOH34" s="137"/>
      <c r="SOI34" s="137"/>
      <c r="SOJ34" s="137"/>
      <c r="SOK34" s="137"/>
      <c r="SOL34" s="137"/>
      <c r="SOM34" s="137"/>
      <c r="SON34" s="137"/>
      <c r="SOO34" s="137"/>
      <c r="SOP34" s="137"/>
      <c r="SOQ34" s="137"/>
      <c r="SOR34" s="137"/>
      <c r="SOS34" s="137"/>
      <c r="SOT34" s="137"/>
      <c r="SOU34" s="137"/>
      <c r="SOV34" s="137"/>
      <c r="SOW34" s="137"/>
      <c r="SOX34" s="137"/>
      <c r="SOY34" s="137"/>
      <c r="SOZ34" s="137"/>
      <c r="SPA34" s="137"/>
      <c r="SPB34" s="137"/>
      <c r="SPC34" s="137"/>
      <c r="SPD34" s="137"/>
      <c r="SPE34" s="137"/>
      <c r="SPF34" s="137"/>
      <c r="SPG34" s="137"/>
      <c r="SPH34" s="137"/>
      <c r="SPI34" s="137"/>
      <c r="SPJ34" s="137"/>
      <c r="SPK34" s="137"/>
      <c r="SPL34" s="137"/>
      <c r="SPM34" s="137"/>
      <c r="SPN34" s="137"/>
      <c r="SPO34" s="137"/>
      <c r="SPP34" s="137"/>
      <c r="SPQ34" s="137"/>
      <c r="SPR34" s="137"/>
      <c r="SPS34" s="137"/>
      <c r="SPT34" s="137"/>
      <c r="SPU34" s="137"/>
      <c r="SPV34" s="137"/>
      <c r="SPW34" s="137"/>
      <c r="SPX34" s="137"/>
      <c r="SPY34" s="137"/>
      <c r="SPZ34" s="137"/>
      <c r="SQA34" s="137"/>
      <c r="SQB34" s="137"/>
      <c r="SQC34" s="137"/>
      <c r="SQD34" s="137"/>
      <c r="SQE34" s="137"/>
      <c r="SQF34" s="137"/>
      <c r="SQG34" s="137"/>
      <c r="SQH34" s="137"/>
      <c r="SQI34" s="137"/>
      <c r="SQJ34" s="137"/>
      <c r="SQK34" s="137"/>
      <c r="SQL34" s="137"/>
      <c r="SQM34" s="137"/>
      <c r="SQN34" s="137"/>
      <c r="SQO34" s="137"/>
      <c r="SQP34" s="137"/>
      <c r="SQQ34" s="137"/>
      <c r="SQR34" s="137"/>
      <c r="SQS34" s="137"/>
      <c r="SQT34" s="137"/>
      <c r="SQU34" s="137"/>
      <c r="SQV34" s="137"/>
      <c r="SQW34" s="137"/>
      <c r="SQX34" s="137"/>
      <c r="SQY34" s="137"/>
      <c r="SQZ34" s="137"/>
      <c r="SRA34" s="137"/>
      <c r="SRB34" s="137"/>
      <c r="SRC34" s="137"/>
      <c r="SRD34" s="137"/>
      <c r="SRE34" s="137"/>
      <c r="SRF34" s="137"/>
      <c r="SRG34" s="137"/>
      <c r="SRH34" s="137"/>
      <c r="SRI34" s="137"/>
      <c r="SRJ34" s="137"/>
      <c r="SRK34" s="137"/>
      <c r="SRL34" s="137"/>
      <c r="SRM34" s="137"/>
      <c r="SRN34" s="137"/>
      <c r="SRO34" s="137"/>
      <c r="SRP34" s="137"/>
      <c r="SRQ34" s="137"/>
      <c r="SRR34" s="137"/>
      <c r="SRS34" s="137"/>
      <c r="SRT34" s="137"/>
      <c r="SRU34" s="137"/>
      <c r="SRV34" s="137"/>
      <c r="SRW34" s="137"/>
      <c r="SRX34" s="137"/>
      <c r="SRY34" s="137"/>
      <c r="SRZ34" s="137"/>
      <c r="SSA34" s="137"/>
      <c r="SSB34" s="137"/>
      <c r="SSC34" s="137"/>
      <c r="SSD34" s="137"/>
      <c r="SSE34" s="137"/>
      <c r="SSF34" s="137"/>
      <c r="SSG34" s="137"/>
      <c r="SSH34" s="137"/>
      <c r="SSI34" s="137"/>
      <c r="SSJ34" s="137"/>
      <c r="SSK34" s="137"/>
      <c r="SSL34" s="137"/>
      <c r="SSM34" s="137"/>
      <c r="SSN34" s="137"/>
      <c r="SSO34" s="137"/>
      <c r="SSP34" s="137"/>
      <c r="SSQ34" s="137"/>
      <c r="SSR34" s="137"/>
      <c r="SSS34" s="137"/>
      <c r="SST34" s="137"/>
      <c r="SSU34" s="137"/>
      <c r="SSV34" s="137"/>
      <c r="SSW34" s="137"/>
      <c r="SSX34" s="137"/>
      <c r="SSY34" s="137"/>
      <c r="SSZ34" s="137"/>
      <c r="STA34" s="137"/>
      <c r="STB34" s="137"/>
      <c r="STC34" s="137"/>
      <c r="STD34" s="137"/>
      <c r="STE34" s="137"/>
      <c r="STF34" s="137"/>
      <c r="STG34" s="137"/>
      <c r="STH34" s="137"/>
      <c r="STI34" s="137"/>
      <c r="STJ34" s="137"/>
      <c r="STK34" s="137"/>
      <c r="STL34" s="137"/>
      <c r="STM34" s="137"/>
      <c r="STN34" s="137"/>
      <c r="STO34" s="137"/>
      <c r="STP34" s="137"/>
      <c r="STQ34" s="137"/>
      <c r="STR34" s="137"/>
      <c r="STS34" s="137"/>
      <c r="STT34" s="137"/>
      <c r="STU34" s="137"/>
      <c r="STV34" s="137"/>
      <c r="STW34" s="137"/>
      <c r="STX34" s="137"/>
      <c r="STY34" s="137"/>
      <c r="STZ34" s="137"/>
      <c r="SUA34" s="137"/>
      <c r="SUB34" s="137"/>
      <c r="SUC34" s="137"/>
      <c r="SUD34" s="137"/>
      <c r="SUE34" s="137"/>
      <c r="SUF34" s="137"/>
      <c r="SUG34" s="137"/>
      <c r="SUH34" s="137"/>
      <c r="SUI34" s="137"/>
      <c r="SUJ34" s="137"/>
      <c r="SUK34" s="137"/>
      <c r="SUL34" s="137"/>
      <c r="SUM34" s="137"/>
      <c r="SUN34" s="137"/>
      <c r="SUO34" s="137"/>
      <c r="SUP34" s="137"/>
      <c r="SUQ34" s="137"/>
      <c r="SUR34" s="137"/>
      <c r="SUS34" s="137"/>
      <c r="SUT34" s="137"/>
      <c r="SUU34" s="137"/>
      <c r="SUV34" s="137"/>
      <c r="SUW34" s="137"/>
      <c r="SUX34" s="137"/>
      <c r="SUY34" s="137"/>
      <c r="SUZ34" s="137"/>
      <c r="SVA34" s="137"/>
      <c r="SVB34" s="137"/>
      <c r="SVC34" s="137"/>
      <c r="SVD34" s="137"/>
      <c r="SVE34" s="137"/>
      <c r="SVF34" s="137"/>
      <c r="SVG34" s="137"/>
      <c r="SVH34" s="137"/>
      <c r="SVI34" s="137"/>
      <c r="SVJ34" s="137"/>
      <c r="SVK34" s="137"/>
      <c r="SVL34" s="137"/>
      <c r="SVM34" s="137"/>
      <c r="SVN34" s="137"/>
      <c r="SVO34" s="137"/>
      <c r="SVP34" s="137"/>
      <c r="SVQ34" s="137"/>
      <c r="SVR34" s="137"/>
      <c r="SVS34" s="137"/>
      <c r="SVT34" s="137"/>
      <c r="SVU34" s="137"/>
      <c r="SVV34" s="137"/>
      <c r="SVW34" s="137"/>
      <c r="SVX34" s="137"/>
      <c r="SVY34" s="137"/>
      <c r="SVZ34" s="137"/>
      <c r="SWA34" s="137"/>
      <c r="SWB34" s="137"/>
      <c r="SWC34" s="137"/>
      <c r="SWD34" s="137"/>
      <c r="SWE34" s="137"/>
      <c r="SWF34" s="137"/>
      <c r="SWG34" s="137"/>
      <c r="SWH34" s="137"/>
      <c r="SWI34" s="137"/>
      <c r="SWJ34" s="137"/>
      <c r="SWK34" s="137"/>
      <c r="SWL34" s="137"/>
      <c r="SWM34" s="137"/>
      <c r="SWN34" s="137"/>
      <c r="SWO34" s="137"/>
      <c r="SWP34" s="137"/>
      <c r="SWQ34" s="137"/>
      <c r="SWR34" s="137"/>
      <c r="SWS34" s="137"/>
      <c r="SWT34" s="137"/>
      <c r="SWU34" s="137"/>
      <c r="SWV34" s="137"/>
      <c r="SWW34" s="137"/>
      <c r="SWX34" s="137"/>
      <c r="SWY34" s="137"/>
      <c r="SWZ34" s="137"/>
      <c r="SXA34" s="137"/>
      <c r="SXB34" s="137"/>
      <c r="SXC34" s="137"/>
      <c r="SXD34" s="137"/>
      <c r="SXE34" s="137"/>
      <c r="SXF34" s="137"/>
      <c r="SXG34" s="137"/>
      <c r="SXH34" s="137"/>
      <c r="SXI34" s="137"/>
      <c r="SXJ34" s="137"/>
      <c r="SXK34" s="137"/>
      <c r="SXL34" s="137"/>
      <c r="SXM34" s="137"/>
      <c r="SXN34" s="137"/>
      <c r="SXO34" s="137"/>
      <c r="SXP34" s="137"/>
      <c r="SXQ34" s="137"/>
      <c r="SXR34" s="137"/>
      <c r="SXS34" s="137"/>
      <c r="SXT34" s="137"/>
      <c r="SXU34" s="137"/>
      <c r="SXV34" s="137"/>
      <c r="SXW34" s="137"/>
      <c r="SXX34" s="137"/>
      <c r="SXY34" s="137"/>
      <c r="SXZ34" s="137"/>
      <c r="SYA34" s="137"/>
      <c r="SYB34" s="137"/>
      <c r="SYC34" s="137"/>
      <c r="SYD34" s="137"/>
      <c r="SYE34" s="137"/>
      <c r="SYF34" s="137"/>
      <c r="SYG34" s="137"/>
      <c r="SYH34" s="137"/>
      <c r="SYI34" s="137"/>
      <c r="SYJ34" s="137"/>
      <c r="SYK34" s="137"/>
      <c r="SYL34" s="137"/>
      <c r="SYM34" s="137"/>
      <c r="SYN34" s="137"/>
      <c r="SYO34" s="137"/>
      <c r="SYP34" s="137"/>
      <c r="SYQ34" s="137"/>
      <c r="SYR34" s="137"/>
      <c r="SYS34" s="137"/>
      <c r="SYT34" s="137"/>
      <c r="SYU34" s="137"/>
      <c r="SYV34" s="137"/>
      <c r="SYW34" s="137"/>
      <c r="SYX34" s="137"/>
      <c r="SYY34" s="137"/>
      <c r="SYZ34" s="137"/>
      <c r="SZA34" s="137"/>
      <c r="SZB34" s="137"/>
      <c r="SZC34" s="137"/>
      <c r="SZD34" s="137"/>
      <c r="SZE34" s="137"/>
      <c r="SZF34" s="137"/>
      <c r="SZG34" s="137"/>
      <c r="SZH34" s="137"/>
      <c r="SZI34" s="137"/>
      <c r="SZJ34" s="137"/>
      <c r="SZK34" s="137"/>
      <c r="SZL34" s="137"/>
      <c r="SZM34" s="137"/>
      <c r="SZN34" s="137"/>
      <c r="SZO34" s="137"/>
      <c r="SZP34" s="137"/>
      <c r="SZQ34" s="137"/>
      <c r="SZR34" s="137"/>
      <c r="SZS34" s="137"/>
      <c r="SZT34" s="137"/>
      <c r="SZU34" s="137"/>
      <c r="SZV34" s="137"/>
      <c r="SZW34" s="137"/>
      <c r="SZX34" s="137"/>
      <c r="SZY34" s="137"/>
      <c r="SZZ34" s="137"/>
      <c r="TAA34" s="137"/>
      <c r="TAB34" s="137"/>
      <c r="TAC34" s="137"/>
      <c r="TAD34" s="137"/>
      <c r="TAE34" s="137"/>
      <c r="TAF34" s="137"/>
      <c r="TAG34" s="137"/>
      <c r="TAH34" s="137"/>
      <c r="TAI34" s="137"/>
      <c r="TAJ34" s="137"/>
      <c r="TAK34" s="137"/>
      <c r="TAL34" s="137"/>
      <c r="TAM34" s="137"/>
      <c r="TAN34" s="137"/>
      <c r="TAO34" s="137"/>
      <c r="TAP34" s="137"/>
      <c r="TAQ34" s="137"/>
      <c r="TAR34" s="137"/>
      <c r="TAS34" s="137"/>
      <c r="TAT34" s="137"/>
      <c r="TAU34" s="137"/>
      <c r="TAV34" s="137"/>
      <c r="TAW34" s="137"/>
      <c r="TAX34" s="137"/>
      <c r="TAY34" s="137"/>
      <c r="TAZ34" s="137"/>
      <c r="TBA34" s="137"/>
      <c r="TBB34" s="137"/>
      <c r="TBC34" s="137"/>
      <c r="TBD34" s="137"/>
      <c r="TBE34" s="137"/>
      <c r="TBF34" s="137"/>
      <c r="TBG34" s="137"/>
      <c r="TBH34" s="137"/>
      <c r="TBI34" s="137"/>
      <c r="TBJ34" s="137"/>
      <c r="TBK34" s="137"/>
      <c r="TBL34" s="137"/>
      <c r="TBM34" s="137"/>
      <c r="TBN34" s="137"/>
      <c r="TBO34" s="137"/>
      <c r="TBP34" s="137"/>
      <c r="TBQ34" s="137"/>
      <c r="TBR34" s="137"/>
      <c r="TBS34" s="137"/>
      <c r="TBT34" s="137"/>
      <c r="TBU34" s="137"/>
      <c r="TBV34" s="137"/>
      <c r="TBW34" s="137"/>
      <c r="TBX34" s="137"/>
      <c r="TBY34" s="137"/>
      <c r="TBZ34" s="137"/>
      <c r="TCA34" s="137"/>
      <c r="TCB34" s="137"/>
      <c r="TCC34" s="137"/>
      <c r="TCD34" s="137"/>
      <c r="TCE34" s="137"/>
      <c r="TCF34" s="137"/>
      <c r="TCG34" s="137"/>
      <c r="TCH34" s="137"/>
      <c r="TCI34" s="137"/>
      <c r="TCJ34" s="137"/>
      <c r="TCK34" s="137"/>
      <c r="TCL34" s="137"/>
      <c r="TCM34" s="137"/>
      <c r="TCN34" s="137"/>
      <c r="TCO34" s="137"/>
      <c r="TCP34" s="137"/>
      <c r="TCQ34" s="137"/>
      <c r="TCR34" s="137"/>
      <c r="TCS34" s="137"/>
      <c r="TCT34" s="137"/>
      <c r="TCU34" s="137"/>
      <c r="TCV34" s="137"/>
      <c r="TCW34" s="137"/>
      <c r="TCX34" s="137"/>
      <c r="TCY34" s="137"/>
      <c r="TCZ34" s="137"/>
      <c r="TDA34" s="137"/>
      <c r="TDB34" s="137"/>
      <c r="TDC34" s="137"/>
      <c r="TDD34" s="137"/>
      <c r="TDE34" s="137"/>
      <c r="TDF34" s="137"/>
      <c r="TDG34" s="137"/>
      <c r="TDH34" s="137"/>
      <c r="TDI34" s="137"/>
      <c r="TDJ34" s="137"/>
      <c r="TDK34" s="137"/>
      <c r="TDL34" s="137"/>
      <c r="TDM34" s="137"/>
      <c r="TDN34" s="137"/>
      <c r="TDO34" s="137"/>
      <c r="TDP34" s="137"/>
      <c r="TDQ34" s="137"/>
      <c r="TDR34" s="137"/>
      <c r="TDS34" s="137"/>
      <c r="TDT34" s="137"/>
      <c r="TDU34" s="137"/>
      <c r="TDV34" s="137"/>
      <c r="TDW34" s="137"/>
      <c r="TDX34" s="137"/>
      <c r="TDY34" s="137"/>
      <c r="TDZ34" s="137"/>
      <c r="TEA34" s="137"/>
      <c r="TEB34" s="137"/>
      <c r="TEC34" s="137"/>
      <c r="TED34" s="137"/>
      <c r="TEE34" s="137"/>
      <c r="TEF34" s="137"/>
      <c r="TEG34" s="137"/>
      <c r="TEH34" s="137"/>
      <c r="TEI34" s="137"/>
      <c r="TEJ34" s="137"/>
      <c r="TEK34" s="137"/>
      <c r="TEL34" s="137"/>
      <c r="TEM34" s="137"/>
      <c r="TEN34" s="137"/>
      <c r="TEO34" s="137"/>
      <c r="TEP34" s="137"/>
      <c r="TEQ34" s="137"/>
      <c r="TER34" s="137"/>
      <c r="TES34" s="137"/>
      <c r="TET34" s="137"/>
      <c r="TEU34" s="137"/>
      <c r="TEV34" s="137"/>
      <c r="TEW34" s="137"/>
      <c r="TEX34" s="137"/>
      <c r="TEY34" s="137"/>
      <c r="TEZ34" s="137"/>
      <c r="TFA34" s="137"/>
      <c r="TFB34" s="137"/>
      <c r="TFC34" s="137"/>
      <c r="TFD34" s="137"/>
      <c r="TFE34" s="137"/>
      <c r="TFF34" s="137"/>
      <c r="TFG34" s="137"/>
      <c r="TFH34" s="137"/>
      <c r="TFI34" s="137"/>
      <c r="TFJ34" s="137"/>
      <c r="TFK34" s="137"/>
      <c r="TFL34" s="137"/>
      <c r="TFM34" s="137"/>
      <c r="TFN34" s="137"/>
      <c r="TFO34" s="137"/>
      <c r="TFP34" s="137"/>
      <c r="TFQ34" s="137"/>
      <c r="TFR34" s="137"/>
      <c r="TFS34" s="137"/>
      <c r="TFT34" s="137"/>
      <c r="TFU34" s="137"/>
      <c r="TFV34" s="137"/>
      <c r="TFW34" s="137"/>
      <c r="TFX34" s="137"/>
      <c r="TFY34" s="137"/>
      <c r="TFZ34" s="137"/>
      <c r="TGA34" s="137"/>
      <c r="TGB34" s="137"/>
      <c r="TGC34" s="137"/>
      <c r="TGD34" s="137"/>
      <c r="TGE34" s="137"/>
      <c r="TGF34" s="137"/>
      <c r="TGG34" s="137"/>
      <c r="TGH34" s="137"/>
      <c r="TGI34" s="137"/>
      <c r="TGJ34" s="137"/>
      <c r="TGK34" s="137"/>
      <c r="TGL34" s="137"/>
      <c r="TGM34" s="137"/>
      <c r="TGN34" s="137"/>
      <c r="TGO34" s="137"/>
      <c r="TGP34" s="137"/>
      <c r="TGQ34" s="137"/>
      <c r="TGR34" s="137"/>
      <c r="TGS34" s="137"/>
      <c r="TGT34" s="137"/>
      <c r="TGU34" s="137"/>
      <c r="TGV34" s="137"/>
      <c r="TGW34" s="137"/>
      <c r="TGX34" s="137"/>
      <c r="TGY34" s="137"/>
      <c r="TGZ34" s="137"/>
      <c r="THA34" s="137"/>
      <c r="THB34" s="137"/>
      <c r="THC34" s="137"/>
      <c r="THD34" s="137"/>
      <c r="THE34" s="137"/>
      <c r="THF34" s="137"/>
      <c r="THG34" s="137"/>
      <c r="THH34" s="137"/>
      <c r="THI34" s="137"/>
      <c r="THJ34" s="137"/>
      <c r="THK34" s="137"/>
      <c r="THL34" s="137"/>
      <c r="THM34" s="137"/>
      <c r="THN34" s="137"/>
      <c r="THO34" s="137"/>
      <c r="THP34" s="137"/>
      <c r="THQ34" s="137"/>
      <c r="THR34" s="137"/>
      <c r="THS34" s="137"/>
      <c r="THT34" s="137"/>
      <c r="THU34" s="137"/>
      <c r="THV34" s="137"/>
      <c r="THW34" s="137"/>
      <c r="THX34" s="137"/>
      <c r="THY34" s="137"/>
      <c r="THZ34" s="137"/>
      <c r="TIA34" s="137"/>
      <c r="TIB34" s="137"/>
      <c r="TIC34" s="137"/>
      <c r="TID34" s="137"/>
      <c r="TIE34" s="137"/>
      <c r="TIF34" s="137"/>
      <c r="TIG34" s="137"/>
      <c r="TIH34" s="137"/>
      <c r="TII34" s="137"/>
      <c r="TIJ34" s="137"/>
      <c r="TIK34" s="137"/>
      <c r="TIL34" s="137"/>
      <c r="TIM34" s="137"/>
      <c r="TIN34" s="137"/>
      <c r="TIO34" s="137"/>
      <c r="TIP34" s="137"/>
      <c r="TIQ34" s="137"/>
      <c r="TIR34" s="137"/>
      <c r="TIS34" s="137"/>
      <c r="TIT34" s="137"/>
      <c r="TIU34" s="137"/>
      <c r="TIV34" s="137"/>
      <c r="TIW34" s="137"/>
      <c r="TIX34" s="137"/>
      <c r="TIY34" s="137"/>
      <c r="TIZ34" s="137"/>
      <c r="TJA34" s="137"/>
      <c r="TJB34" s="137"/>
      <c r="TJC34" s="137"/>
      <c r="TJD34" s="137"/>
      <c r="TJE34" s="137"/>
      <c r="TJF34" s="137"/>
      <c r="TJG34" s="137"/>
      <c r="TJH34" s="137"/>
      <c r="TJI34" s="137"/>
      <c r="TJJ34" s="137"/>
      <c r="TJK34" s="137"/>
      <c r="TJL34" s="137"/>
      <c r="TJM34" s="137"/>
      <c r="TJN34" s="137"/>
      <c r="TJO34" s="137"/>
      <c r="TJP34" s="137"/>
      <c r="TJQ34" s="137"/>
      <c r="TJR34" s="137"/>
      <c r="TJS34" s="137"/>
      <c r="TJT34" s="137"/>
      <c r="TJU34" s="137"/>
      <c r="TJV34" s="137"/>
      <c r="TJW34" s="137"/>
      <c r="TJX34" s="137"/>
      <c r="TJY34" s="137"/>
      <c r="TJZ34" s="137"/>
      <c r="TKA34" s="137"/>
      <c r="TKB34" s="137"/>
      <c r="TKC34" s="137"/>
      <c r="TKD34" s="137"/>
      <c r="TKE34" s="137"/>
      <c r="TKF34" s="137"/>
      <c r="TKG34" s="137"/>
      <c r="TKH34" s="137"/>
      <c r="TKI34" s="137"/>
      <c r="TKJ34" s="137"/>
      <c r="TKK34" s="137"/>
      <c r="TKL34" s="137"/>
      <c r="TKM34" s="137"/>
      <c r="TKN34" s="137"/>
      <c r="TKO34" s="137"/>
      <c r="TKP34" s="137"/>
      <c r="TKQ34" s="137"/>
      <c r="TKR34" s="137"/>
      <c r="TKS34" s="137"/>
      <c r="TKT34" s="137"/>
      <c r="TKU34" s="137"/>
      <c r="TKV34" s="137"/>
      <c r="TKW34" s="137"/>
      <c r="TKX34" s="137"/>
      <c r="TKY34" s="137"/>
      <c r="TKZ34" s="137"/>
      <c r="TLA34" s="137"/>
      <c r="TLB34" s="137"/>
      <c r="TLC34" s="137"/>
      <c r="TLD34" s="137"/>
      <c r="TLE34" s="137"/>
      <c r="TLF34" s="137"/>
      <c r="TLG34" s="137"/>
      <c r="TLH34" s="137"/>
      <c r="TLI34" s="137"/>
      <c r="TLJ34" s="137"/>
      <c r="TLK34" s="137"/>
      <c r="TLL34" s="137"/>
      <c r="TLM34" s="137"/>
      <c r="TLN34" s="137"/>
      <c r="TLO34" s="137"/>
      <c r="TLP34" s="137"/>
      <c r="TLQ34" s="137"/>
      <c r="TLR34" s="137"/>
      <c r="TLS34" s="137"/>
      <c r="TLT34" s="137"/>
      <c r="TLU34" s="137"/>
      <c r="TLV34" s="137"/>
      <c r="TLW34" s="137"/>
      <c r="TLX34" s="137"/>
      <c r="TLY34" s="137"/>
      <c r="TLZ34" s="137"/>
      <c r="TMA34" s="137"/>
      <c r="TMB34" s="137"/>
      <c r="TMC34" s="137"/>
      <c r="TMD34" s="137"/>
      <c r="TME34" s="137"/>
      <c r="TMF34" s="137"/>
      <c r="TMG34" s="137"/>
      <c r="TMH34" s="137"/>
      <c r="TMI34" s="137"/>
      <c r="TMJ34" s="137"/>
      <c r="TMK34" s="137"/>
      <c r="TML34" s="137"/>
      <c r="TMM34" s="137"/>
      <c r="TMN34" s="137"/>
      <c r="TMO34" s="137"/>
      <c r="TMP34" s="137"/>
      <c r="TMQ34" s="137"/>
      <c r="TMR34" s="137"/>
      <c r="TMS34" s="137"/>
      <c r="TMT34" s="137"/>
      <c r="TMU34" s="137"/>
      <c r="TMV34" s="137"/>
      <c r="TMW34" s="137"/>
      <c r="TMX34" s="137"/>
      <c r="TMY34" s="137"/>
      <c r="TMZ34" s="137"/>
      <c r="TNA34" s="137"/>
      <c r="TNB34" s="137"/>
      <c r="TNC34" s="137"/>
      <c r="TND34" s="137"/>
      <c r="TNE34" s="137"/>
      <c r="TNF34" s="137"/>
      <c r="TNG34" s="137"/>
      <c r="TNH34" s="137"/>
      <c r="TNI34" s="137"/>
      <c r="TNJ34" s="137"/>
      <c r="TNK34" s="137"/>
      <c r="TNL34" s="137"/>
      <c r="TNM34" s="137"/>
      <c r="TNN34" s="137"/>
      <c r="TNO34" s="137"/>
      <c r="TNP34" s="137"/>
      <c r="TNQ34" s="137"/>
      <c r="TNR34" s="137"/>
      <c r="TNS34" s="137"/>
      <c r="TNT34" s="137"/>
      <c r="TNU34" s="137"/>
      <c r="TNV34" s="137"/>
      <c r="TNW34" s="137"/>
      <c r="TNX34" s="137"/>
      <c r="TNY34" s="137"/>
      <c r="TNZ34" s="137"/>
      <c r="TOA34" s="137"/>
      <c r="TOB34" s="137"/>
      <c r="TOC34" s="137"/>
      <c r="TOD34" s="137"/>
      <c r="TOE34" s="137"/>
      <c r="TOF34" s="137"/>
      <c r="TOG34" s="137"/>
      <c r="TOH34" s="137"/>
      <c r="TOI34" s="137"/>
      <c r="TOJ34" s="137"/>
      <c r="TOK34" s="137"/>
      <c r="TOL34" s="137"/>
      <c r="TOM34" s="137"/>
      <c r="TON34" s="137"/>
      <c r="TOO34" s="137"/>
      <c r="TOP34" s="137"/>
      <c r="TOQ34" s="137"/>
      <c r="TOR34" s="137"/>
      <c r="TOS34" s="137"/>
      <c r="TOT34" s="137"/>
      <c r="TOU34" s="137"/>
      <c r="TOV34" s="137"/>
      <c r="TOW34" s="137"/>
      <c r="TOX34" s="137"/>
      <c r="TOY34" s="137"/>
      <c r="TOZ34" s="137"/>
      <c r="TPA34" s="137"/>
      <c r="TPB34" s="137"/>
      <c r="TPC34" s="137"/>
      <c r="TPD34" s="137"/>
      <c r="TPE34" s="137"/>
      <c r="TPF34" s="137"/>
      <c r="TPG34" s="137"/>
      <c r="TPH34" s="137"/>
      <c r="TPI34" s="137"/>
      <c r="TPJ34" s="137"/>
      <c r="TPK34" s="137"/>
      <c r="TPL34" s="137"/>
      <c r="TPM34" s="137"/>
      <c r="TPN34" s="137"/>
      <c r="TPO34" s="137"/>
      <c r="TPP34" s="137"/>
      <c r="TPQ34" s="137"/>
      <c r="TPR34" s="137"/>
      <c r="TPS34" s="137"/>
      <c r="TPT34" s="137"/>
      <c r="TPU34" s="137"/>
      <c r="TPV34" s="137"/>
      <c r="TPW34" s="137"/>
      <c r="TPX34" s="137"/>
      <c r="TPY34" s="137"/>
      <c r="TPZ34" s="137"/>
      <c r="TQA34" s="137"/>
      <c r="TQB34" s="137"/>
      <c r="TQC34" s="137"/>
      <c r="TQD34" s="137"/>
      <c r="TQE34" s="137"/>
      <c r="TQF34" s="137"/>
      <c r="TQG34" s="137"/>
      <c r="TQH34" s="137"/>
      <c r="TQI34" s="137"/>
      <c r="TQJ34" s="137"/>
      <c r="TQK34" s="137"/>
      <c r="TQL34" s="137"/>
      <c r="TQM34" s="137"/>
      <c r="TQN34" s="137"/>
      <c r="TQO34" s="137"/>
      <c r="TQP34" s="137"/>
      <c r="TQQ34" s="137"/>
      <c r="TQR34" s="137"/>
      <c r="TQS34" s="137"/>
      <c r="TQT34" s="137"/>
      <c r="TQU34" s="137"/>
      <c r="TQV34" s="137"/>
      <c r="TQW34" s="137"/>
      <c r="TQX34" s="137"/>
      <c r="TQY34" s="137"/>
      <c r="TQZ34" s="137"/>
      <c r="TRA34" s="137"/>
      <c r="TRB34" s="137"/>
      <c r="TRC34" s="137"/>
      <c r="TRD34" s="137"/>
      <c r="TRE34" s="137"/>
      <c r="TRF34" s="137"/>
      <c r="TRG34" s="137"/>
      <c r="TRH34" s="137"/>
      <c r="TRI34" s="137"/>
      <c r="TRJ34" s="137"/>
      <c r="TRK34" s="137"/>
      <c r="TRL34" s="137"/>
      <c r="TRM34" s="137"/>
      <c r="TRN34" s="137"/>
      <c r="TRO34" s="137"/>
      <c r="TRP34" s="137"/>
      <c r="TRQ34" s="137"/>
      <c r="TRR34" s="137"/>
      <c r="TRS34" s="137"/>
      <c r="TRT34" s="137"/>
      <c r="TRU34" s="137"/>
      <c r="TRV34" s="137"/>
      <c r="TRW34" s="137"/>
      <c r="TRX34" s="137"/>
      <c r="TRY34" s="137"/>
      <c r="TRZ34" s="137"/>
      <c r="TSA34" s="137"/>
      <c r="TSB34" s="137"/>
      <c r="TSC34" s="137"/>
      <c r="TSD34" s="137"/>
      <c r="TSE34" s="137"/>
      <c r="TSF34" s="137"/>
      <c r="TSG34" s="137"/>
      <c r="TSH34" s="137"/>
      <c r="TSI34" s="137"/>
      <c r="TSJ34" s="137"/>
      <c r="TSK34" s="137"/>
      <c r="TSL34" s="137"/>
      <c r="TSM34" s="137"/>
      <c r="TSN34" s="137"/>
      <c r="TSO34" s="137"/>
      <c r="TSP34" s="137"/>
      <c r="TSQ34" s="137"/>
      <c r="TSR34" s="137"/>
      <c r="TSS34" s="137"/>
      <c r="TST34" s="137"/>
      <c r="TSU34" s="137"/>
      <c r="TSV34" s="137"/>
      <c r="TSW34" s="137"/>
      <c r="TSX34" s="137"/>
      <c r="TSY34" s="137"/>
      <c r="TSZ34" s="137"/>
      <c r="TTA34" s="137"/>
      <c r="TTB34" s="137"/>
      <c r="TTC34" s="137"/>
      <c r="TTD34" s="137"/>
      <c r="TTE34" s="137"/>
      <c r="TTF34" s="137"/>
      <c r="TTG34" s="137"/>
      <c r="TTH34" s="137"/>
      <c r="TTI34" s="137"/>
      <c r="TTJ34" s="137"/>
      <c r="TTK34" s="137"/>
      <c r="TTL34" s="137"/>
      <c r="TTM34" s="137"/>
      <c r="TTN34" s="137"/>
      <c r="TTO34" s="137"/>
      <c r="TTP34" s="137"/>
      <c r="TTQ34" s="137"/>
      <c r="TTR34" s="137"/>
      <c r="TTS34" s="137"/>
      <c r="TTT34" s="137"/>
      <c r="TTU34" s="137"/>
      <c r="TTV34" s="137"/>
      <c r="TTW34" s="137"/>
      <c r="TTX34" s="137"/>
      <c r="TTY34" s="137"/>
      <c r="TTZ34" s="137"/>
      <c r="TUA34" s="137"/>
      <c r="TUB34" s="137"/>
      <c r="TUC34" s="137"/>
      <c r="TUD34" s="137"/>
      <c r="TUE34" s="137"/>
      <c r="TUF34" s="137"/>
      <c r="TUG34" s="137"/>
      <c r="TUH34" s="137"/>
      <c r="TUI34" s="137"/>
      <c r="TUJ34" s="137"/>
      <c r="TUK34" s="137"/>
      <c r="TUL34" s="137"/>
      <c r="TUM34" s="137"/>
      <c r="TUN34" s="137"/>
      <c r="TUO34" s="137"/>
      <c r="TUP34" s="137"/>
      <c r="TUQ34" s="137"/>
      <c r="TUR34" s="137"/>
      <c r="TUS34" s="137"/>
      <c r="TUT34" s="137"/>
      <c r="TUU34" s="137"/>
      <c r="TUV34" s="137"/>
      <c r="TUW34" s="137"/>
      <c r="TUX34" s="137"/>
      <c r="TUY34" s="137"/>
      <c r="TUZ34" s="137"/>
      <c r="TVA34" s="137"/>
      <c r="TVB34" s="137"/>
      <c r="TVC34" s="137"/>
      <c r="TVD34" s="137"/>
      <c r="TVE34" s="137"/>
      <c r="TVF34" s="137"/>
      <c r="TVG34" s="137"/>
      <c r="TVH34" s="137"/>
      <c r="TVI34" s="137"/>
      <c r="TVJ34" s="137"/>
      <c r="TVK34" s="137"/>
      <c r="TVL34" s="137"/>
      <c r="TVM34" s="137"/>
      <c r="TVN34" s="137"/>
      <c r="TVO34" s="137"/>
      <c r="TVP34" s="137"/>
      <c r="TVQ34" s="137"/>
      <c r="TVR34" s="137"/>
      <c r="TVS34" s="137"/>
      <c r="TVT34" s="137"/>
      <c r="TVU34" s="137"/>
      <c r="TVV34" s="137"/>
      <c r="TVW34" s="137"/>
      <c r="TVX34" s="137"/>
      <c r="TVY34" s="137"/>
      <c r="TVZ34" s="137"/>
      <c r="TWA34" s="137"/>
      <c r="TWB34" s="137"/>
      <c r="TWC34" s="137"/>
      <c r="TWD34" s="137"/>
      <c r="TWE34" s="137"/>
      <c r="TWF34" s="137"/>
      <c r="TWG34" s="137"/>
      <c r="TWH34" s="137"/>
      <c r="TWI34" s="137"/>
      <c r="TWJ34" s="137"/>
      <c r="TWK34" s="137"/>
      <c r="TWL34" s="137"/>
      <c r="TWM34" s="137"/>
      <c r="TWN34" s="137"/>
      <c r="TWO34" s="137"/>
      <c r="TWP34" s="137"/>
      <c r="TWQ34" s="137"/>
      <c r="TWR34" s="137"/>
      <c r="TWS34" s="137"/>
      <c r="TWT34" s="137"/>
      <c r="TWU34" s="137"/>
      <c r="TWV34" s="137"/>
      <c r="TWW34" s="137"/>
      <c r="TWX34" s="137"/>
      <c r="TWY34" s="137"/>
      <c r="TWZ34" s="137"/>
      <c r="TXA34" s="137"/>
      <c r="TXB34" s="137"/>
      <c r="TXC34" s="137"/>
      <c r="TXD34" s="137"/>
      <c r="TXE34" s="137"/>
      <c r="TXF34" s="137"/>
      <c r="TXG34" s="137"/>
      <c r="TXH34" s="137"/>
      <c r="TXI34" s="137"/>
      <c r="TXJ34" s="137"/>
      <c r="TXK34" s="137"/>
      <c r="TXL34" s="137"/>
      <c r="TXM34" s="137"/>
      <c r="TXN34" s="137"/>
      <c r="TXO34" s="137"/>
      <c r="TXP34" s="137"/>
      <c r="TXQ34" s="137"/>
      <c r="TXR34" s="137"/>
      <c r="TXS34" s="137"/>
      <c r="TXT34" s="137"/>
      <c r="TXU34" s="137"/>
      <c r="TXV34" s="137"/>
      <c r="TXW34" s="137"/>
      <c r="TXX34" s="137"/>
      <c r="TXY34" s="137"/>
      <c r="TXZ34" s="137"/>
      <c r="TYA34" s="137"/>
      <c r="TYB34" s="137"/>
      <c r="TYC34" s="137"/>
      <c r="TYD34" s="137"/>
      <c r="TYE34" s="137"/>
      <c r="TYF34" s="137"/>
      <c r="TYG34" s="137"/>
      <c r="TYH34" s="137"/>
      <c r="TYI34" s="137"/>
      <c r="TYJ34" s="137"/>
      <c r="TYK34" s="137"/>
      <c r="TYL34" s="137"/>
      <c r="TYM34" s="137"/>
      <c r="TYN34" s="137"/>
      <c r="TYO34" s="137"/>
      <c r="TYP34" s="137"/>
      <c r="TYQ34" s="137"/>
      <c r="TYR34" s="137"/>
      <c r="TYS34" s="137"/>
      <c r="TYT34" s="137"/>
      <c r="TYU34" s="137"/>
      <c r="TYV34" s="137"/>
      <c r="TYW34" s="137"/>
      <c r="TYX34" s="137"/>
      <c r="TYY34" s="137"/>
      <c r="TYZ34" s="137"/>
      <c r="TZA34" s="137"/>
      <c r="TZB34" s="137"/>
      <c r="TZC34" s="137"/>
      <c r="TZD34" s="137"/>
      <c r="TZE34" s="137"/>
      <c r="TZF34" s="137"/>
      <c r="TZG34" s="137"/>
      <c r="TZH34" s="137"/>
      <c r="TZI34" s="137"/>
      <c r="TZJ34" s="137"/>
      <c r="TZK34" s="137"/>
      <c r="TZL34" s="137"/>
      <c r="TZM34" s="137"/>
      <c r="TZN34" s="137"/>
      <c r="TZO34" s="137"/>
      <c r="TZP34" s="137"/>
      <c r="TZQ34" s="137"/>
      <c r="TZR34" s="137"/>
      <c r="TZS34" s="137"/>
      <c r="TZT34" s="137"/>
      <c r="TZU34" s="137"/>
      <c r="TZV34" s="137"/>
      <c r="TZW34" s="137"/>
      <c r="TZX34" s="137"/>
      <c r="TZY34" s="137"/>
      <c r="TZZ34" s="137"/>
      <c r="UAA34" s="137"/>
      <c r="UAB34" s="137"/>
      <c r="UAC34" s="137"/>
      <c r="UAD34" s="137"/>
      <c r="UAE34" s="137"/>
      <c r="UAF34" s="137"/>
      <c r="UAG34" s="137"/>
      <c r="UAH34" s="137"/>
      <c r="UAI34" s="137"/>
      <c r="UAJ34" s="137"/>
      <c r="UAK34" s="137"/>
      <c r="UAL34" s="137"/>
      <c r="UAM34" s="137"/>
      <c r="UAN34" s="137"/>
      <c r="UAO34" s="137"/>
      <c r="UAP34" s="137"/>
      <c r="UAQ34" s="137"/>
      <c r="UAR34" s="137"/>
      <c r="UAS34" s="137"/>
      <c r="UAT34" s="137"/>
      <c r="UAU34" s="137"/>
      <c r="UAV34" s="137"/>
      <c r="UAW34" s="137"/>
      <c r="UAX34" s="137"/>
      <c r="UAY34" s="137"/>
      <c r="UAZ34" s="137"/>
      <c r="UBA34" s="137"/>
      <c r="UBB34" s="137"/>
      <c r="UBC34" s="137"/>
      <c r="UBD34" s="137"/>
      <c r="UBE34" s="137"/>
      <c r="UBF34" s="137"/>
      <c r="UBG34" s="137"/>
      <c r="UBH34" s="137"/>
      <c r="UBI34" s="137"/>
      <c r="UBJ34" s="137"/>
      <c r="UBK34" s="137"/>
      <c r="UBL34" s="137"/>
      <c r="UBM34" s="137"/>
      <c r="UBN34" s="137"/>
      <c r="UBO34" s="137"/>
      <c r="UBP34" s="137"/>
      <c r="UBQ34" s="137"/>
      <c r="UBR34" s="137"/>
      <c r="UBS34" s="137"/>
      <c r="UBT34" s="137"/>
      <c r="UBU34" s="137"/>
      <c r="UBV34" s="137"/>
      <c r="UBW34" s="137"/>
      <c r="UBX34" s="137"/>
      <c r="UBY34" s="137"/>
      <c r="UBZ34" s="137"/>
      <c r="UCA34" s="137"/>
      <c r="UCB34" s="137"/>
      <c r="UCC34" s="137"/>
      <c r="UCD34" s="137"/>
      <c r="UCE34" s="137"/>
      <c r="UCF34" s="137"/>
      <c r="UCG34" s="137"/>
      <c r="UCH34" s="137"/>
      <c r="UCI34" s="137"/>
      <c r="UCJ34" s="137"/>
      <c r="UCK34" s="137"/>
      <c r="UCL34" s="137"/>
      <c r="UCM34" s="137"/>
      <c r="UCN34" s="137"/>
      <c r="UCO34" s="137"/>
      <c r="UCP34" s="137"/>
      <c r="UCQ34" s="137"/>
      <c r="UCR34" s="137"/>
      <c r="UCS34" s="137"/>
      <c r="UCT34" s="137"/>
      <c r="UCU34" s="137"/>
      <c r="UCV34" s="137"/>
      <c r="UCW34" s="137"/>
      <c r="UCX34" s="137"/>
      <c r="UCY34" s="137"/>
      <c r="UCZ34" s="137"/>
      <c r="UDA34" s="137"/>
      <c r="UDB34" s="137"/>
      <c r="UDC34" s="137"/>
      <c r="UDD34" s="137"/>
      <c r="UDE34" s="137"/>
      <c r="UDF34" s="137"/>
      <c r="UDG34" s="137"/>
      <c r="UDH34" s="137"/>
      <c r="UDI34" s="137"/>
      <c r="UDJ34" s="137"/>
      <c r="UDK34" s="137"/>
      <c r="UDL34" s="137"/>
      <c r="UDM34" s="137"/>
      <c r="UDN34" s="137"/>
      <c r="UDO34" s="137"/>
      <c r="UDP34" s="137"/>
      <c r="UDQ34" s="137"/>
      <c r="UDR34" s="137"/>
      <c r="UDS34" s="137"/>
      <c r="UDT34" s="137"/>
      <c r="UDU34" s="137"/>
      <c r="UDV34" s="137"/>
      <c r="UDW34" s="137"/>
      <c r="UDX34" s="137"/>
      <c r="UDY34" s="137"/>
      <c r="UDZ34" s="137"/>
      <c r="UEA34" s="137"/>
      <c r="UEB34" s="137"/>
      <c r="UEC34" s="137"/>
      <c r="UED34" s="137"/>
      <c r="UEE34" s="137"/>
      <c r="UEF34" s="137"/>
      <c r="UEG34" s="137"/>
      <c r="UEH34" s="137"/>
      <c r="UEI34" s="137"/>
      <c r="UEJ34" s="137"/>
      <c r="UEK34" s="137"/>
      <c r="UEL34" s="137"/>
      <c r="UEM34" s="137"/>
      <c r="UEN34" s="137"/>
      <c r="UEO34" s="137"/>
      <c r="UEP34" s="137"/>
      <c r="UEQ34" s="137"/>
      <c r="UER34" s="137"/>
      <c r="UES34" s="137"/>
      <c r="UET34" s="137"/>
      <c r="UEU34" s="137"/>
      <c r="UEV34" s="137"/>
      <c r="UEW34" s="137"/>
      <c r="UEX34" s="137"/>
      <c r="UEY34" s="137"/>
      <c r="UEZ34" s="137"/>
      <c r="UFA34" s="137"/>
      <c r="UFB34" s="137"/>
      <c r="UFC34" s="137"/>
      <c r="UFD34" s="137"/>
      <c r="UFE34" s="137"/>
      <c r="UFF34" s="137"/>
      <c r="UFG34" s="137"/>
      <c r="UFH34" s="137"/>
      <c r="UFI34" s="137"/>
      <c r="UFJ34" s="137"/>
      <c r="UFK34" s="137"/>
      <c r="UFL34" s="137"/>
      <c r="UFM34" s="137"/>
      <c r="UFN34" s="137"/>
      <c r="UFO34" s="137"/>
      <c r="UFP34" s="137"/>
      <c r="UFQ34" s="137"/>
      <c r="UFR34" s="137"/>
      <c r="UFS34" s="137"/>
      <c r="UFT34" s="137"/>
      <c r="UFU34" s="137"/>
      <c r="UFV34" s="137"/>
      <c r="UFW34" s="137"/>
      <c r="UFX34" s="137"/>
      <c r="UFY34" s="137"/>
      <c r="UFZ34" s="137"/>
      <c r="UGA34" s="137"/>
      <c r="UGB34" s="137"/>
      <c r="UGC34" s="137"/>
      <c r="UGD34" s="137"/>
      <c r="UGE34" s="137"/>
      <c r="UGF34" s="137"/>
      <c r="UGG34" s="137"/>
      <c r="UGH34" s="137"/>
      <c r="UGI34" s="137"/>
      <c r="UGJ34" s="137"/>
      <c r="UGK34" s="137"/>
      <c r="UGL34" s="137"/>
      <c r="UGM34" s="137"/>
      <c r="UGN34" s="137"/>
      <c r="UGO34" s="137"/>
      <c r="UGP34" s="137"/>
      <c r="UGQ34" s="137"/>
      <c r="UGR34" s="137"/>
      <c r="UGS34" s="137"/>
      <c r="UGT34" s="137"/>
      <c r="UGU34" s="137"/>
      <c r="UGV34" s="137"/>
      <c r="UGW34" s="137"/>
      <c r="UGX34" s="137"/>
      <c r="UGY34" s="137"/>
      <c r="UGZ34" s="137"/>
      <c r="UHA34" s="137"/>
      <c r="UHB34" s="137"/>
      <c r="UHC34" s="137"/>
      <c r="UHD34" s="137"/>
      <c r="UHE34" s="137"/>
      <c r="UHF34" s="137"/>
      <c r="UHG34" s="137"/>
      <c r="UHH34" s="137"/>
      <c r="UHI34" s="137"/>
      <c r="UHJ34" s="137"/>
      <c r="UHK34" s="137"/>
      <c r="UHL34" s="137"/>
      <c r="UHM34" s="137"/>
      <c r="UHN34" s="137"/>
      <c r="UHO34" s="137"/>
      <c r="UHP34" s="137"/>
      <c r="UHQ34" s="137"/>
      <c r="UHR34" s="137"/>
      <c r="UHS34" s="137"/>
      <c r="UHT34" s="137"/>
      <c r="UHU34" s="137"/>
      <c r="UHV34" s="137"/>
      <c r="UHW34" s="137"/>
      <c r="UHX34" s="137"/>
      <c r="UHY34" s="137"/>
      <c r="UHZ34" s="137"/>
      <c r="UIA34" s="137"/>
      <c r="UIB34" s="137"/>
      <c r="UIC34" s="137"/>
      <c r="UID34" s="137"/>
      <c r="UIE34" s="137"/>
      <c r="UIF34" s="137"/>
      <c r="UIG34" s="137"/>
      <c r="UIH34" s="137"/>
      <c r="UII34" s="137"/>
      <c r="UIJ34" s="137"/>
      <c r="UIK34" s="137"/>
      <c r="UIL34" s="137"/>
      <c r="UIM34" s="137"/>
      <c r="UIN34" s="137"/>
      <c r="UIO34" s="137"/>
      <c r="UIP34" s="137"/>
      <c r="UIQ34" s="137"/>
      <c r="UIR34" s="137"/>
      <c r="UIS34" s="137"/>
      <c r="UIT34" s="137"/>
      <c r="UIU34" s="137"/>
      <c r="UIV34" s="137"/>
      <c r="UIW34" s="137"/>
      <c r="UIX34" s="137"/>
      <c r="UIY34" s="137"/>
      <c r="UIZ34" s="137"/>
      <c r="UJA34" s="137"/>
      <c r="UJB34" s="137"/>
      <c r="UJC34" s="137"/>
      <c r="UJD34" s="137"/>
      <c r="UJE34" s="137"/>
      <c r="UJF34" s="137"/>
      <c r="UJG34" s="137"/>
      <c r="UJH34" s="137"/>
      <c r="UJI34" s="137"/>
      <c r="UJJ34" s="137"/>
      <c r="UJK34" s="137"/>
      <c r="UJL34" s="137"/>
      <c r="UJM34" s="137"/>
      <c r="UJN34" s="137"/>
      <c r="UJO34" s="137"/>
      <c r="UJP34" s="137"/>
      <c r="UJQ34" s="137"/>
      <c r="UJR34" s="137"/>
      <c r="UJS34" s="137"/>
      <c r="UJT34" s="137"/>
      <c r="UJU34" s="137"/>
      <c r="UJV34" s="137"/>
      <c r="UJW34" s="137"/>
      <c r="UJX34" s="137"/>
      <c r="UJY34" s="137"/>
      <c r="UJZ34" s="137"/>
      <c r="UKA34" s="137"/>
      <c r="UKB34" s="137"/>
      <c r="UKC34" s="137"/>
      <c r="UKD34" s="137"/>
      <c r="UKE34" s="137"/>
      <c r="UKF34" s="137"/>
      <c r="UKG34" s="137"/>
      <c r="UKH34" s="137"/>
      <c r="UKI34" s="137"/>
      <c r="UKJ34" s="137"/>
      <c r="UKK34" s="137"/>
      <c r="UKL34" s="137"/>
      <c r="UKM34" s="137"/>
      <c r="UKN34" s="137"/>
      <c r="UKO34" s="137"/>
      <c r="UKP34" s="137"/>
      <c r="UKQ34" s="137"/>
      <c r="UKR34" s="137"/>
      <c r="UKS34" s="137"/>
      <c r="UKT34" s="137"/>
      <c r="UKU34" s="137"/>
      <c r="UKV34" s="137"/>
      <c r="UKW34" s="137"/>
      <c r="UKX34" s="137"/>
      <c r="UKY34" s="137"/>
      <c r="UKZ34" s="137"/>
      <c r="ULA34" s="137"/>
      <c r="ULB34" s="137"/>
      <c r="ULC34" s="137"/>
      <c r="ULD34" s="137"/>
      <c r="ULE34" s="137"/>
      <c r="ULF34" s="137"/>
      <c r="ULG34" s="137"/>
      <c r="ULH34" s="137"/>
      <c r="ULI34" s="137"/>
      <c r="ULJ34" s="137"/>
      <c r="ULK34" s="137"/>
      <c r="ULL34" s="137"/>
      <c r="ULM34" s="137"/>
      <c r="ULN34" s="137"/>
      <c r="ULO34" s="137"/>
      <c r="ULP34" s="137"/>
      <c r="ULQ34" s="137"/>
      <c r="ULR34" s="137"/>
      <c r="ULS34" s="137"/>
      <c r="ULT34" s="137"/>
      <c r="ULU34" s="137"/>
      <c r="ULV34" s="137"/>
      <c r="ULW34" s="137"/>
      <c r="ULX34" s="137"/>
      <c r="ULY34" s="137"/>
      <c r="ULZ34" s="137"/>
      <c r="UMA34" s="137"/>
      <c r="UMB34" s="137"/>
      <c r="UMC34" s="137"/>
      <c r="UMD34" s="137"/>
      <c r="UME34" s="137"/>
      <c r="UMF34" s="137"/>
      <c r="UMG34" s="137"/>
      <c r="UMH34" s="137"/>
      <c r="UMI34" s="137"/>
      <c r="UMJ34" s="137"/>
      <c r="UMK34" s="137"/>
      <c r="UML34" s="137"/>
      <c r="UMM34" s="137"/>
      <c r="UMN34" s="137"/>
      <c r="UMO34" s="137"/>
      <c r="UMP34" s="137"/>
      <c r="UMQ34" s="137"/>
      <c r="UMR34" s="137"/>
      <c r="UMS34" s="137"/>
      <c r="UMT34" s="137"/>
      <c r="UMU34" s="137"/>
      <c r="UMV34" s="137"/>
      <c r="UMW34" s="137"/>
      <c r="UMX34" s="137"/>
      <c r="UMY34" s="137"/>
      <c r="UMZ34" s="137"/>
      <c r="UNA34" s="137"/>
      <c r="UNB34" s="137"/>
      <c r="UNC34" s="137"/>
      <c r="UND34" s="137"/>
      <c r="UNE34" s="137"/>
      <c r="UNF34" s="137"/>
      <c r="UNG34" s="137"/>
      <c r="UNH34" s="137"/>
      <c r="UNI34" s="137"/>
      <c r="UNJ34" s="137"/>
      <c r="UNK34" s="137"/>
      <c r="UNL34" s="137"/>
      <c r="UNM34" s="137"/>
      <c r="UNN34" s="137"/>
      <c r="UNO34" s="137"/>
      <c r="UNP34" s="137"/>
      <c r="UNQ34" s="137"/>
      <c r="UNR34" s="137"/>
      <c r="UNS34" s="137"/>
      <c r="UNT34" s="137"/>
      <c r="UNU34" s="137"/>
      <c r="UNV34" s="137"/>
      <c r="UNW34" s="137"/>
      <c r="UNX34" s="137"/>
      <c r="UNY34" s="137"/>
      <c r="UNZ34" s="137"/>
      <c r="UOA34" s="137"/>
      <c r="UOB34" s="137"/>
      <c r="UOC34" s="137"/>
      <c r="UOD34" s="137"/>
      <c r="UOE34" s="137"/>
      <c r="UOF34" s="137"/>
      <c r="UOG34" s="137"/>
      <c r="UOH34" s="137"/>
      <c r="UOI34" s="137"/>
      <c r="UOJ34" s="137"/>
      <c r="UOK34" s="137"/>
      <c r="UOL34" s="137"/>
      <c r="UOM34" s="137"/>
      <c r="UON34" s="137"/>
      <c r="UOO34" s="137"/>
      <c r="UOP34" s="137"/>
      <c r="UOQ34" s="137"/>
      <c r="UOR34" s="137"/>
      <c r="UOS34" s="137"/>
      <c r="UOT34" s="137"/>
      <c r="UOU34" s="137"/>
      <c r="UOV34" s="137"/>
      <c r="UOW34" s="137"/>
      <c r="UOX34" s="137"/>
      <c r="UOY34" s="137"/>
      <c r="UOZ34" s="137"/>
      <c r="UPA34" s="137"/>
      <c r="UPB34" s="137"/>
      <c r="UPC34" s="137"/>
      <c r="UPD34" s="137"/>
      <c r="UPE34" s="137"/>
      <c r="UPF34" s="137"/>
      <c r="UPG34" s="137"/>
      <c r="UPH34" s="137"/>
      <c r="UPI34" s="137"/>
      <c r="UPJ34" s="137"/>
      <c r="UPK34" s="137"/>
      <c r="UPL34" s="137"/>
      <c r="UPM34" s="137"/>
      <c r="UPN34" s="137"/>
      <c r="UPO34" s="137"/>
      <c r="UPP34" s="137"/>
      <c r="UPQ34" s="137"/>
      <c r="UPR34" s="137"/>
      <c r="UPS34" s="137"/>
      <c r="UPT34" s="137"/>
      <c r="UPU34" s="137"/>
      <c r="UPV34" s="137"/>
      <c r="UPW34" s="137"/>
      <c r="UPX34" s="137"/>
      <c r="UPY34" s="137"/>
      <c r="UPZ34" s="137"/>
      <c r="UQA34" s="137"/>
      <c r="UQB34" s="137"/>
      <c r="UQC34" s="137"/>
      <c r="UQD34" s="137"/>
      <c r="UQE34" s="137"/>
      <c r="UQF34" s="137"/>
      <c r="UQG34" s="137"/>
      <c r="UQH34" s="137"/>
      <c r="UQI34" s="137"/>
      <c r="UQJ34" s="137"/>
      <c r="UQK34" s="137"/>
      <c r="UQL34" s="137"/>
      <c r="UQM34" s="137"/>
      <c r="UQN34" s="137"/>
      <c r="UQO34" s="137"/>
      <c r="UQP34" s="137"/>
      <c r="UQQ34" s="137"/>
      <c r="UQR34" s="137"/>
      <c r="UQS34" s="137"/>
      <c r="UQT34" s="137"/>
      <c r="UQU34" s="137"/>
      <c r="UQV34" s="137"/>
      <c r="UQW34" s="137"/>
      <c r="UQX34" s="137"/>
      <c r="UQY34" s="137"/>
      <c r="UQZ34" s="137"/>
      <c r="URA34" s="137"/>
      <c r="URB34" s="137"/>
      <c r="URC34" s="137"/>
      <c r="URD34" s="137"/>
      <c r="URE34" s="137"/>
      <c r="URF34" s="137"/>
      <c r="URG34" s="137"/>
      <c r="URH34" s="137"/>
      <c r="URI34" s="137"/>
      <c r="URJ34" s="137"/>
      <c r="URK34" s="137"/>
      <c r="URL34" s="137"/>
      <c r="URM34" s="137"/>
      <c r="URN34" s="137"/>
      <c r="URO34" s="137"/>
      <c r="URP34" s="137"/>
      <c r="URQ34" s="137"/>
      <c r="URR34" s="137"/>
      <c r="URS34" s="137"/>
      <c r="URT34" s="137"/>
      <c r="URU34" s="137"/>
      <c r="URV34" s="137"/>
      <c r="URW34" s="137"/>
      <c r="URX34" s="137"/>
      <c r="URY34" s="137"/>
      <c r="URZ34" s="137"/>
      <c r="USA34" s="137"/>
      <c r="USB34" s="137"/>
      <c r="USC34" s="137"/>
      <c r="USD34" s="137"/>
      <c r="USE34" s="137"/>
      <c r="USF34" s="137"/>
      <c r="USG34" s="137"/>
      <c r="USH34" s="137"/>
      <c r="USI34" s="137"/>
      <c r="USJ34" s="137"/>
      <c r="USK34" s="137"/>
      <c r="USL34" s="137"/>
      <c r="USM34" s="137"/>
      <c r="USN34" s="137"/>
      <c r="USO34" s="137"/>
      <c r="USP34" s="137"/>
      <c r="USQ34" s="137"/>
      <c r="USR34" s="137"/>
      <c r="USS34" s="137"/>
      <c r="UST34" s="137"/>
      <c r="USU34" s="137"/>
      <c r="USV34" s="137"/>
      <c r="USW34" s="137"/>
      <c r="USX34" s="137"/>
      <c r="USY34" s="137"/>
      <c r="USZ34" s="137"/>
      <c r="UTA34" s="137"/>
      <c r="UTB34" s="137"/>
      <c r="UTC34" s="137"/>
      <c r="UTD34" s="137"/>
      <c r="UTE34" s="137"/>
      <c r="UTF34" s="137"/>
      <c r="UTG34" s="137"/>
      <c r="UTH34" s="137"/>
      <c r="UTI34" s="137"/>
      <c r="UTJ34" s="137"/>
      <c r="UTK34" s="137"/>
      <c r="UTL34" s="137"/>
      <c r="UTM34" s="137"/>
      <c r="UTN34" s="137"/>
      <c r="UTO34" s="137"/>
      <c r="UTP34" s="137"/>
      <c r="UTQ34" s="137"/>
      <c r="UTR34" s="137"/>
      <c r="UTS34" s="137"/>
      <c r="UTT34" s="137"/>
      <c r="UTU34" s="137"/>
      <c r="UTV34" s="137"/>
      <c r="UTW34" s="137"/>
      <c r="UTX34" s="137"/>
      <c r="UTY34" s="137"/>
      <c r="UTZ34" s="137"/>
      <c r="UUA34" s="137"/>
      <c r="UUB34" s="137"/>
      <c r="UUC34" s="137"/>
      <c r="UUD34" s="137"/>
      <c r="UUE34" s="137"/>
      <c r="UUF34" s="137"/>
      <c r="UUG34" s="137"/>
      <c r="UUH34" s="137"/>
      <c r="UUI34" s="137"/>
      <c r="UUJ34" s="137"/>
      <c r="UUK34" s="137"/>
      <c r="UUL34" s="137"/>
      <c r="UUM34" s="137"/>
      <c r="UUN34" s="137"/>
      <c r="UUO34" s="137"/>
      <c r="UUP34" s="137"/>
      <c r="UUQ34" s="137"/>
      <c r="UUR34" s="137"/>
      <c r="UUS34" s="137"/>
      <c r="UUT34" s="137"/>
      <c r="UUU34" s="137"/>
      <c r="UUV34" s="137"/>
      <c r="UUW34" s="137"/>
      <c r="UUX34" s="137"/>
      <c r="UUY34" s="137"/>
      <c r="UUZ34" s="137"/>
      <c r="UVA34" s="137"/>
      <c r="UVB34" s="137"/>
      <c r="UVC34" s="137"/>
      <c r="UVD34" s="137"/>
      <c r="UVE34" s="137"/>
      <c r="UVF34" s="137"/>
      <c r="UVG34" s="137"/>
      <c r="UVH34" s="137"/>
      <c r="UVI34" s="137"/>
      <c r="UVJ34" s="137"/>
      <c r="UVK34" s="137"/>
      <c r="UVL34" s="137"/>
      <c r="UVM34" s="137"/>
      <c r="UVN34" s="137"/>
      <c r="UVO34" s="137"/>
      <c r="UVP34" s="137"/>
      <c r="UVQ34" s="137"/>
      <c r="UVR34" s="137"/>
      <c r="UVS34" s="137"/>
      <c r="UVT34" s="137"/>
      <c r="UVU34" s="137"/>
      <c r="UVV34" s="137"/>
      <c r="UVW34" s="137"/>
      <c r="UVX34" s="137"/>
      <c r="UVY34" s="137"/>
      <c r="UVZ34" s="137"/>
      <c r="UWA34" s="137"/>
      <c r="UWB34" s="137"/>
      <c r="UWC34" s="137"/>
      <c r="UWD34" s="137"/>
      <c r="UWE34" s="137"/>
      <c r="UWF34" s="137"/>
      <c r="UWG34" s="137"/>
      <c r="UWH34" s="137"/>
      <c r="UWI34" s="137"/>
      <c r="UWJ34" s="137"/>
      <c r="UWK34" s="137"/>
      <c r="UWL34" s="137"/>
      <c r="UWM34" s="137"/>
      <c r="UWN34" s="137"/>
      <c r="UWO34" s="137"/>
      <c r="UWP34" s="137"/>
      <c r="UWQ34" s="137"/>
      <c r="UWR34" s="137"/>
      <c r="UWS34" s="137"/>
      <c r="UWT34" s="137"/>
      <c r="UWU34" s="137"/>
      <c r="UWV34" s="137"/>
      <c r="UWW34" s="137"/>
      <c r="UWX34" s="137"/>
      <c r="UWY34" s="137"/>
      <c r="UWZ34" s="137"/>
      <c r="UXA34" s="137"/>
      <c r="UXB34" s="137"/>
      <c r="UXC34" s="137"/>
      <c r="UXD34" s="137"/>
      <c r="UXE34" s="137"/>
      <c r="UXF34" s="137"/>
      <c r="UXG34" s="137"/>
      <c r="UXH34" s="137"/>
      <c r="UXI34" s="137"/>
      <c r="UXJ34" s="137"/>
      <c r="UXK34" s="137"/>
      <c r="UXL34" s="137"/>
      <c r="UXM34" s="137"/>
      <c r="UXN34" s="137"/>
      <c r="UXO34" s="137"/>
      <c r="UXP34" s="137"/>
      <c r="UXQ34" s="137"/>
      <c r="UXR34" s="137"/>
      <c r="UXS34" s="137"/>
      <c r="UXT34" s="137"/>
      <c r="UXU34" s="137"/>
      <c r="UXV34" s="137"/>
      <c r="UXW34" s="137"/>
      <c r="UXX34" s="137"/>
      <c r="UXY34" s="137"/>
      <c r="UXZ34" s="137"/>
      <c r="UYA34" s="137"/>
      <c r="UYB34" s="137"/>
      <c r="UYC34" s="137"/>
      <c r="UYD34" s="137"/>
      <c r="UYE34" s="137"/>
      <c r="UYF34" s="137"/>
      <c r="UYG34" s="137"/>
      <c r="UYH34" s="137"/>
      <c r="UYI34" s="137"/>
      <c r="UYJ34" s="137"/>
      <c r="UYK34" s="137"/>
      <c r="UYL34" s="137"/>
      <c r="UYM34" s="137"/>
      <c r="UYN34" s="137"/>
      <c r="UYO34" s="137"/>
      <c r="UYP34" s="137"/>
      <c r="UYQ34" s="137"/>
      <c r="UYR34" s="137"/>
      <c r="UYS34" s="137"/>
      <c r="UYT34" s="137"/>
      <c r="UYU34" s="137"/>
      <c r="UYV34" s="137"/>
      <c r="UYW34" s="137"/>
      <c r="UYX34" s="137"/>
      <c r="UYY34" s="137"/>
      <c r="UYZ34" s="137"/>
      <c r="UZA34" s="137"/>
      <c r="UZB34" s="137"/>
      <c r="UZC34" s="137"/>
      <c r="UZD34" s="137"/>
      <c r="UZE34" s="137"/>
      <c r="UZF34" s="137"/>
      <c r="UZG34" s="137"/>
      <c r="UZH34" s="137"/>
      <c r="UZI34" s="137"/>
      <c r="UZJ34" s="137"/>
      <c r="UZK34" s="137"/>
      <c r="UZL34" s="137"/>
      <c r="UZM34" s="137"/>
      <c r="UZN34" s="137"/>
      <c r="UZO34" s="137"/>
      <c r="UZP34" s="137"/>
      <c r="UZQ34" s="137"/>
      <c r="UZR34" s="137"/>
      <c r="UZS34" s="137"/>
      <c r="UZT34" s="137"/>
      <c r="UZU34" s="137"/>
      <c r="UZV34" s="137"/>
      <c r="UZW34" s="137"/>
      <c r="UZX34" s="137"/>
      <c r="UZY34" s="137"/>
      <c r="UZZ34" s="137"/>
      <c r="VAA34" s="137"/>
      <c r="VAB34" s="137"/>
      <c r="VAC34" s="137"/>
      <c r="VAD34" s="137"/>
      <c r="VAE34" s="137"/>
      <c r="VAF34" s="137"/>
      <c r="VAG34" s="137"/>
      <c r="VAH34" s="137"/>
      <c r="VAI34" s="137"/>
      <c r="VAJ34" s="137"/>
      <c r="VAK34" s="137"/>
      <c r="VAL34" s="137"/>
      <c r="VAM34" s="137"/>
      <c r="VAN34" s="137"/>
      <c r="VAO34" s="137"/>
      <c r="VAP34" s="137"/>
      <c r="VAQ34" s="137"/>
      <c r="VAR34" s="137"/>
      <c r="VAS34" s="137"/>
      <c r="VAT34" s="137"/>
      <c r="VAU34" s="137"/>
      <c r="VAV34" s="137"/>
      <c r="VAW34" s="137"/>
      <c r="VAX34" s="137"/>
      <c r="VAY34" s="137"/>
      <c r="VAZ34" s="137"/>
      <c r="VBA34" s="137"/>
      <c r="VBB34" s="137"/>
      <c r="VBC34" s="137"/>
      <c r="VBD34" s="137"/>
      <c r="VBE34" s="137"/>
      <c r="VBF34" s="137"/>
      <c r="VBG34" s="137"/>
      <c r="VBH34" s="137"/>
      <c r="VBI34" s="137"/>
      <c r="VBJ34" s="137"/>
      <c r="VBK34" s="137"/>
      <c r="VBL34" s="137"/>
      <c r="VBM34" s="137"/>
      <c r="VBN34" s="137"/>
      <c r="VBO34" s="137"/>
      <c r="VBP34" s="137"/>
      <c r="VBQ34" s="137"/>
      <c r="VBR34" s="137"/>
      <c r="VBS34" s="137"/>
      <c r="VBT34" s="137"/>
      <c r="VBU34" s="137"/>
      <c r="VBV34" s="137"/>
      <c r="VBW34" s="137"/>
      <c r="VBX34" s="137"/>
      <c r="VBY34" s="137"/>
      <c r="VBZ34" s="137"/>
      <c r="VCA34" s="137"/>
      <c r="VCB34" s="137"/>
      <c r="VCC34" s="137"/>
      <c r="VCD34" s="137"/>
      <c r="VCE34" s="137"/>
      <c r="VCF34" s="137"/>
      <c r="VCG34" s="137"/>
      <c r="VCH34" s="137"/>
      <c r="VCI34" s="137"/>
      <c r="VCJ34" s="137"/>
      <c r="VCK34" s="137"/>
      <c r="VCL34" s="137"/>
      <c r="VCM34" s="137"/>
      <c r="VCN34" s="137"/>
      <c r="VCO34" s="137"/>
      <c r="VCP34" s="137"/>
      <c r="VCQ34" s="137"/>
      <c r="VCR34" s="137"/>
      <c r="VCS34" s="137"/>
      <c r="VCT34" s="137"/>
      <c r="VCU34" s="137"/>
      <c r="VCV34" s="137"/>
      <c r="VCW34" s="137"/>
      <c r="VCX34" s="137"/>
      <c r="VCY34" s="137"/>
      <c r="VCZ34" s="137"/>
      <c r="VDA34" s="137"/>
      <c r="VDB34" s="137"/>
      <c r="VDC34" s="137"/>
      <c r="VDD34" s="137"/>
      <c r="VDE34" s="137"/>
      <c r="VDF34" s="137"/>
      <c r="VDG34" s="137"/>
      <c r="VDH34" s="137"/>
      <c r="VDI34" s="137"/>
      <c r="VDJ34" s="137"/>
      <c r="VDK34" s="137"/>
      <c r="VDL34" s="137"/>
      <c r="VDM34" s="137"/>
      <c r="VDN34" s="137"/>
      <c r="VDO34" s="137"/>
      <c r="VDP34" s="137"/>
      <c r="VDQ34" s="137"/>
      <c r="VDR34" s="137"/>
      <c r="VDS34" s="137"/>
      <c r="VDT34" s="137"/>
      <c r="VDU34" s="137"/>
      <c r="VDV34" s="137"/>
      <c r="VDW34" s="137"/>
      <c r="VDX34" s="137"/>
      <c r="VDY34" s="137"/>
      <c r="VDZ34" s="137"/>
      <c r="VEA34" s="137"/>
      <c r="VEB34" s="137"/>
      <c r="VEC34" s="137"/>
      <c r="VED34" s="137"/>
      <c r="VEE34" s="137"/>
      <c r="VEF34" s="137"/>
      <c r="VEG34" s="137"/>
      <c r="VEH34" s="137"/>
      <c r="VEI34" s="137"/>
      <c r="VEJ34" s="137"/>
      <c r="VEK34" s="137"/>
      <c r="VEL34" s="137"/>
      <c r="VEM34" s="137"/>
      <c r="VEN34" s="137"/>
      <c r="VEO34" s="137"/>
      <c r="VEP34" s="137"/>
      <c r="VEQ34" s="137"/>
      <c r="VER34" s="137"/>
      <c r="VES34" s="137"/>
      <c r="VET34" s="137"/>
      <c r="VEU34" s="137"/>
      <c r="VEV34" s="137"/>
      <c r="VEW34" s="137"/>
      <c r="VEX34" s="137"/>
      <c r="VEY34" s="137"/>
      <c r="VEZ34" s="137"/>
      <c r="VFA34" s="137"/>
      <c r="VFB34" s="137"/>
      <c r="VFC34" s="137"/>
      <c r="VFD34" s="137"/>
      <c r="VFE34" s="137"/>
      <c r="VFF34" s="137"/>
      <c r="VFG34" s="137"/>
      <c r="VFH34" s="137"/>
      <c r="VFI34" s="137"/>
      <c r="VFJ34" s="137"/>
      <c r="VFK34" s="137"/>
      <c r="VFL34" s="137"/>
      <c r="VFM34" s="137"/>
      <c r="VFN34" s="137"/>
      <c r="VFO34" s="137"/>
      <c r="VFP34" s="137"/>
      <c r="VFQ34" s="137"/>
      <c r="VFR34" s="137"/>
      <c r="VFS34" s="137"/>
      <c r="VFT34" s="137"/>
      <c r="VFU34" s="137"/>
      <c r="VFV34" s="137"/>
      <c r="VFW34" s="137"/>
      <c r="VFX34" s="137"/>
      <c r="VFY34" s="137"/>
      <c r="VFZ34" s="137"/>
      <c r="VGA34" s="137"/>
      <c r="VGB34" s="137"/>
      <c r="VGC34" s="137"/>
      <c r="VGD34" s="137"/>
      <c r="VGE34" s="137"/>
      <c r="VGF34" s="137"/>
      <c r="VGG34" s="137"/>
      <c r="VGH34" s="137"/>
      <c r="VGI34" s="137"/>
      <c r="VGJ34" s="137"/>
      <c r="VGK34" s="137"/>
      <c r="VGL34" s="137"/>
      <c r="VGM34" s="137"/>
      <c r="VGN34" s="137"/>
      <c r="VGO34" s="137"/>
      <c r="VGP34" s="137"/>
      <c r="VGQ34" s="137"/>
      <c r="VGR34" s="137"/>
      <c r="VGS34" s="137"/>
      <c r="VGT34" s="137"/>
      <c r="VGU34" s="137"/>
      <c r="VGV34" s="137"/>
      <c r="VGW34" s="137"/>
      <c r="VGX34" s="137"/>
      <c r="VGY34" s="137"/>
      <c r="VGZ34" s="137"/>
      <c r="VHA34" s="137"/>
      <c r="VHB34" s="137"/>
      <c r="VHC34" s="137"/>
      <c r="VHD34" s="137"/>
      <c r="VHE34" s="137"/>
      <c r="VHF34" s="137"/>
      <c r="VHG34" s="137"/>
      <c r="VHH34" s="137"/>
      <c r="VHI34" s="137"/>
      <c r="VHJ34" s="137"/>
      <c r="VHK34" s="137"/>
      <c r="VHL34" s="137"/>
      <c r="VHM34" s="137"/>
      <c r="VHN34" s="137"/>
      <c r="VHO34" s="137"/>
      <c r="VHP34" s="137"/>
      <c r="VHQ34" s="137"/>
      <c r="VHR34" s="137"/>
      <c r="VHS34" s="137"/>
      <c r="VHT34" s="137"/>
      <c r="VHU34" s="137"/>
      <c r="VHV34" s="137"/>
      <c r="VHW34" s="137"/>
      <c r="VHX34" s="137"/>
      <c r="VHY34" s="137"/>
      <c r="VHZ34" s="137"/>
      <c r="VIA34" s="137"/>
      <c r="VIB34" s="137"/>
      <c r="VIC34" s="137"/>
      <c r="VID34" s="137"/>
      <c r="VIE34" s="137"/>
      <c r="VIF34" s="137"/>
      <c r="VIG34" s="137"/>
      <c r="VIH34" s="137"/>
      <c r="VII34" s="137"/>
      <c r="VIJ34" s="137"/>
      <c r="VIK34" s="137"/>
      <c r="VIL34" s="137"/>
      <c r="VIM34" s="137"/>
      <c r="VIN34" s="137"/>
      <c r="VIO34" s="137"/>
      <c r="VIP34" s="137"/>
      <c r="VIQ34" s="137"/>
      <c r="VIR34" s="137"/>
      <c r="VIS34" s="137"/>
      <c r="VIT34" s="137"/>
      <c r="VIU34" s="137"/>
      <c r="VIV34" s="137"/>
      <c r="VIW34" s="137"/>
      <c r="VIX34" s="137"/>
      <c r="VIY34" s="137"/>
      <c r="VIZ34" s="137"/>
      <c r="VJA34" s="137"/>
      <c r="VJB34" s="137"/>
      <c r="VJC34" s="137"/>
      <c r="VJD34" s="137"/>
      <c r="VJE34" s="137"/>
      <c r="VJF34" s="137"/>
      <c r="VJG34" s="137"/>
      <c r="VJH34" s="137"/>
      <c r="VJI34" s="137"/>
      <c r="VJJ34" s="137"/>
      <c r="VJK34" s="137"/>
      <c r="VJL34" s="137"/>
      <c r="VJM34" s="137"/>
      <c r="VJN34" s="137"/>
      <c r="VJO34" s="137"/>
      <c r="VJP34" s="137"/>
      <c r="VJQ34" s="137"/>
      <c r="VJR34" s="137"/>
      <c r="VJS34" s="137"/>
      <c r="VJT34" s="137"/>
      <c r="VJU34" s="137"/>
      <c r="VJV34" s="137"/>
      <c r="VJW34" s="137"/>
      <c r="VJX34" s="137"/>
      <c r="VJY34" s="137"/>
      <c r="VJZ34" s="137"/>
      <c r="VKA34" s="137"/>
      <c r="VKB34" s="137"/>
      <c r="VKC34" s="137"/>
      <c r="VKD34" s="137"/>
      <c r="VKE34" s="137"/>
      <c r="VKF34" s="137"/>
      <c r="VKG34" s="137"/>
      <c r="VKH34" s="137"/>
      <c r="VKI34" s="137"/>
      <c r="VKJ34" s="137"/>
      <c r="VKK34" s="137"/>
      <c r="VKL34" s="137"/>
      <c r="VKM34" s="137"/>
      <c r="VKN34" s="137"/>
      <c r="VKO34" s="137"/>
      <c r="VKP34" s="137"/>
      <c r="VKQ34" s="137"/>
      <c r="VKR34" s="137"/>
      <c r="VKS34" s="137"/>
      <c r="VKT34" s="137"/>
      <c r="VKU34" s="137"/>
      <c r="VKV34" s="137"/>
      <c r="VKW34" s="137"/>
      <c r="VKX34" s="137"/>
      <c r="VKY34" s="137"/>
      <c r="VKZ34" s="137"/>
      <c r="VLA34" s="137"/>
      <c r="VLB34" s="137"/>
      <c r="VLC34" s="137"/>
      <c r="VLD34" s="137"/>
      <c r="VLE34" s="137"/>
      <c r="VLF34" s="137"/>
      <c r="VLG34" s="137"/>
      <c r="VLH34" s="137"/>
      <c r="VLI34" s="137"/>
      <c r="VLJ34" s="137"/>
      <c r="VLK34" s="137"/>
      <c r="VLL34" s="137"/>
      <c r="VLM34" s="137"/>
      <c r="VLN34" s="137"/>
      <c r="VLO34" s="137"/>
      <c r="VLP34" s="137"/>
      <c r="VLQ34" s="137"/>
      <c r="VLR34" s="137"/>
      <c r="VLS34" s="137"/>
      <c r="VLT34" s="137"/>
      <c r="VLU34" s="137"/>
      <c r="VLV34" s="137"/>
      <c r="VLW34" s="137"/>
      <c r="VLX34" s="137"/>
      <c r="VLY34" s="137"/>
      <c r="VLZ34" s="137"/>
      <c r="VMA34" s="137"/>
      <c r="VMB34" s="137"/>
      <c r="VMC34" s="137"/>
      <c r="VMD34" s="137"/>
      <c r="VME34" s="137"/>
      <c r="VMF34" s="137"/>
      <c r="VMG34" s="137"/>
      <c r="VMH34" s="137"/>
      <c r="VMI34" s="137"/>
      <c r="VMJ34" s="137"/>
      <c r="VMK34" s="137"/>
      <c r="VML34" s="137"/>
      <c r="VMM34" s="137"/>
      <c r="VMN34" s="137"/>
      <c r="VMO34" s="137"/>
      <c r="VMP34" s="137"/>
      <c r="VMQ34" s="137"/>
      <c r="VMR34" s="137"/>
      <c r="VMS34" s="137"/>
      <c r="VMT34" s="137"/>
      <c r="VMU34" s="137"/>
      <c r="VMV34" s="137"/>
      <c r="VMW34" s="137"/>
      <c r="VMX34" s="137"/>
      <c r="VMY34" s="137"/>
      <c r="VMZ34" s="137"/>
      <c r="VNA34" s="137"/>
      <c r="VNB34" s="137"/>
      <c r="VNC34" s="137"/>
      <c r="VND34" s="137"/>
      <c r="VNE34" s="137"/>
      <c r="VNF34" s="137"/>
      <c r="VNG34" s="137"/>
      <c r="VNH34" s="137"/>
      <c r="VNI34" s="137"/>
      <c r="VNJ34" s="137"/>
      <c r="VNK34" s="137"/>
      <c r="VNL34" s="137"/>
      <c r="VNM34" s="137"/>
      <c r="VNN34" s="137"/>
      <c r="VNO34" s="137"/>
      <c r="VNP34" s="137"/>
      <c r="VNQ34" s="137"/>
      <c r="VNR34" s="137"/>
      <c r="VNS34" s="137"/>
      <c r="VNT34" s="137"/>
      <c r="VNU34" s="137"/>
      <c r="VNV34" s="137"/>
      <c r="VNW34" s="137"/>
      <c r="VNX34" s="137"/>
      <c r="VNY34" s="137"/>
      <c r="VNZ34" s="137"/>
      <c r="VOA34" s="137"/>
      <c r="VOB34" s="137"/>
      <c r="VOC34" s="137"/>
      <c r="VOD34" s="137"/>
      <c r="VOE34" s="137"/>
      <c r="VOF34" s="137"/>
      <c r="VOG34" s="137"/>
      <c r="VOH34" s="137"/>
      <c r="VOI34" s="137"/>
      <c r="VOJ34" s="137"/>
      <c r="VOK34" s="137"/>
      <c r="VOL34" s="137"/>
      <c r="VOM34" s="137"/>
      <c r="VON34" s="137"/>
      <c r="VOO34" s="137"/>
      <c r="VOP34" s="137"/>
      <c r="VOQ34" s="137"/>
      <c r="VOR34" s="137"/>
      <c r="VOS34" s="137"/>
      <c r="VOT34" s="137"/>
      <c r="VOU34" s="137"/>
      <c r="VOV34" s="137"/>
      <c r="VOW34" s="137"/>
      <c r="VOX34" s="137"/>
      <c r="VOY34" s="137"/>
      <c r="VOZ34" s="137"/>
      <c r="VPA34" s="137"/>
      <c r="VPB34" s="137"/>
      <c r="VPC34" s="137"/>
      <c r="VPD34" s="137"/>
      <c r="VPE34" s="137"/>
      <c r="VPF34" s="137"/>
      <c r="VPG34" s="137"/>
      <c r="VPH34" s="137"/>
      <c r="VPI34" s="137"/>
      <c r="VPJ34" s="137"/>
      <c r="VPK34" s="137"/>
      <c r="VPL34" s="137"/>
      <c r="VPM34" s="137"/>
      <c r="VPN34" s="137"/>
      <c r="VPO34" s="137"/>
      <c r="VPP34" s="137"/>
      <c r="VPQ34" s="137"/>
      <c r="VPR34" s="137"/>
      <c r="VPS34" s="137"/>
      <c r="VPT34" s="137"/>
      <c r="VPU34" s="137"/>
      <c r="VPV34" s="137"/>
      <c r="VPW34" s="137"/>
      <c r="VPX34" s="137"/>
      <c r="VPY34" s="137"/>
      <c r="VPZ34" s="137"/>
      <c r="VQA34" s="137"/>
      <c r="VQB34" s="137"/>
      <c r="VQC34" s="137"/>
      <c r="VQD34" s="137"/>
      <c r="VQE34" s="137"/>
      <c r="VQF34" s="137"/>
      <c r="VQG34" s="137"/>
      <c r="VQH34" s="137"/>
      <c r="VQI34" s="137"/>
      <c r="VQJ34" s="137"/>
      <c r="VQK34" s="137"/>
      <c r="VQL34" s="137"/>
      <c r="VQM34" s="137"/>
      <c r="VQN34" s="137"/>
      <c r="VQO34" s="137"/>
      <c r="VQP34" s="137"/>
      <c r="VQQ34" s="137"/>
      <c r="VQR34" s="137"/>
      <c r="VQS34" s="137"/>
      <c r="VQT34" s="137"/>
      <c r="VQU34" s="137"/>
      <c r="VQV34" s="137"/>
      <c r="VQW34" s="137"/>
      <c r="VQX34" s="137"/>
      <c r="VQY34" s="137"/>
      <c r="VQZ34" s="137"/>
      <c r="VRA34" s="137"/>
      <c r="VRB34" s="137"/>
      <c r="VRC34" s="137"/>
      <c r="VRD34" s="137"/>
      <c r="VRE34" s="137"/>
      <c r="VRF34" s="137"/>
      <c r="VRG34" s="137"/>
      <c r="VRH34" s="137"/>
      <c r="VRI34" s="137"/>
      <c r="VRJ34" s="137"/>
      <c r="VRK34" s="137"/>
      <c r="VRL34" s="137"/>
      <c r="VRM34" s="137"/>
      <c r="VRN34" s="137"/>
      <c r="VRO34" s="137"/>
      <c r="VRP34" s="137"/>
      <c r="VRQ34" s="137"/>
      <c r="VRR34" s="137"/>
      <c r="VRS34" s="137"/>
      <c r="VRT34" s="137"/>
      <c r="VRU34" s="137"/>
      <c r="VRV34" s="137"/>
      <c r="VRW34" s="137"/>
      <c r="VRX34" s="137"/>
      <c r="VRY34" s="137"/>
      <c r="VRZ34" s="137"/>
      <c r="VSA34" s="137"/>
      <c r="VSB34" s="137"/>
      <c r="VSC34" s="137"/>
      <c r="VSD34" s="137"/>
      <c r="VSE34" s="137"/>
      <c r="VSF34" s="137"/>
      <c r="VSG34" s="137"/>
      <c r="VSH34" s="137"/>
      <c r="VSI34" s="137"/>
      <c r="VSJ34" s="137"/>
      <c r="VSK34" s="137"/>
      <c r="VSL34" s="137"/>
      <c r="VSM34" s="137"/>
      <c r="VSN34" s="137"/>
      <c r="VSO34" s="137"/>
      <c r="VSP34" s="137"/>
      <c r="VSQ34" s="137"/>
      <c r="VSR34" s="137"/>
      <c r="VSS34" s="137"/>
      <c r="VST34" s="137"/>
      <c r="VSU34" s="137"/>
      <c r="VSV34" s="137"/>
      <c r="VSW34" s="137"/>
      <c r="VSX34" s="137"/>
      <c r="VSY34" s="137"/>
      <c r="VSZ34" s="137"/>
      <c r="VTA34" s="137"/>
      <c r="VTB34" s="137"/>
      <c r="VTC34" s="137"/>
      <c r="VTD34" s="137"/>
      <c r="VTE34" s="137"/>
      <c r="VTF34" s="137"/>
      <c r="VTG34" s="137"/>
      <c r="VTH34" s="137"/>
      <c r="VTI34" s="137"/>
      <c r="VTJ34" s="137"/>
      <c r="VTK34" s="137"/>
      <c r="VTL34" s="137"/>
      <c r="VTM34" s="137"/>
      <c r="VTN34" s="137"/>
      <c r="VTO34" s="137"/>
      <c r="VTP34" s="137"/>
      <c r="VTQ34" s="137"/>
      <c r="VTR34" s="137"/>
      <c r="VTS34" s="137"/>
      <c r="VTT34" s="137"/>
      <c r="VTU34" s="137"/>
      <c r="VTV34" s="137"/>
      <c r="VTW34" s="137"/>
      <c r="VTX34" s="137"/>
      <c r="VTY34" s="137"/>
      <c r="VTZ34" s="137"/>
      <c r="VUA34" s="137"/>
      <c r="VUB34" s="137"/>
      <c r="VUC34" s="137"/>
      <c r="VUD34" s="137"/>
      <c r="VUE34" s="137"/>
      <c r="VUF34" s="137"/>
      <c r="VUG34" s="137"/>
      <c r="VUH34" s="137"/>
      <c r="VUI34" s="137"/>
      <c r="VUJ34" s="137"/>
      <c r="VUK34" s="137"/>
      <c r="VUL34" s="137"/>
      <c r="VUM34" s="137"/>
      <c r="VUN34" s="137"/>
      <c r="VUO34" s="137"/>
      <c r="VUP34" s="137"/>
      <c r="VUQ34" s="137"/>
      <c r="VUR34" s="137"/>
      <c r="VUS34" s="137"/>
      <c r="VUT34" s="137"/>
      <c r="VUU34" s="137"/>
      <c r="VUV34" s="137"/>
      <c r="VUW34" s="137"/>
      <c r="VUX34" s="137"/>
      <c r="VUY34" s="137"/>
      <c r="VUZ34" s="137"/>
      <c r="VVA34" s="137"/>
      <c r="VVB34" s="137"/>
      <c r="VVC34" s="137"/>
      <c r="VVD34" s="137"/>
      <c r="VVE34" s="137"/>
      <c r="VVF34" s="137"/>
      <c r="VVG34" s="137"/>
      <c r="VVH34" s="137"/>
      <c r="VVI34" s="137"/>
      <c r="VVJ34" s="137"/>
      <c r="VVK34" s="137"/>
      <c r="VVL34" s="137"/>
      <c r="VVM34" s="137"/>
      <c r="VVN34" s="137"/>
      <c r="VVO34" s="137"/>
      <c r="VVP34" s="137"/>
      <c r="VVQ34" s="137"/>
      <c r="VVR34" s="137"/>
      <c r="VVS34" s="137"/>
      <c r="VVT34" s="137"/>
      <c r="VVU34" s="137"/>
      <c r="VVV34" s="137"/>
      <c r="VVW34" s="137"/>
      <c r="VVX34" s="137"/>
      <c r="VVY34" s="137"/>
      <c r="VVZ34" s="137"/>
      <c r="VWA34" s="137"/>
      <c r="VWB34" s="137"/>
      <c r="VWC34" s="137"/>
      <c r="VWD34" s="137"/>
      <c r="VWE34" s="137"/>
      <c r="VWF34" s="137"/>
      <c r="VWG34" s="137"/>
      <c r="VWH34" s="137"/>
      <c r="VWI34" s="137"/>
      <c r="VWJ34" s="137"/>
      <c r="VWK34" s="137"/>
      <c r="VWL34" s="137"/>
      <c r="VWM34" s="137"/>
      <c r="VWN34" s="137"/>
      <c r="VWO34" s="137"/>
      <c r="VWP34" s="137"/>
      <c r="VWQ34" s="137"/>
      <c r="VWR34" s="137"/>
      <c r="VWS34" s="137"/>
      <c r="VWT34" s="137"/>
      <c r="VWU34" s="137"/>
      <c r="VWV34" s="137"/>
      <c r="VWW34" s="137"/>
      <c r="VWX34" s="137"/>
      <c r="VWY34" s="137"/>
      <c r="VWZ34" s="137"/>
      <c r="VXA34" s="137"/>
      <c r="VXB34" s="137"/>
      <c r="VXC34" s="137"/>
      <c r="VXD34" s="137"/>
      <c r="VXE34" s="137"/>
      <c r="VXF34" s="137"/>
      <c r="VXG34" s="137"/>
      <c r="VXH34" s="137"/>
      <c r="VXI34" s="137"/>
      <c r="VXJ34" s="137"/>
      <c r="VXK34" s="137"/>
      <c r="VXL34" s="137"/>
      <c r="VXM34" s="137"/>
      <c r="VXN34" s="137"/>
      <c r="VXO34" s="137"/>
      <c r="VXP34" s="137"/>
      <c r="VXQ34" s="137"/>
      <c r="VXR34" s="137"/>
      <c r="VXS34" s="137"/>
      <c r="VXT34" s="137"/>
      <c r="VXU34" s="137"/>
      <c r="VXV34" s="137"/>
      <c r="VXW34" s="137"/>
      <c r="VXX34" s="137"/>
      <c r="VXY34" s="137"/>
      <c r="VXZ34" s="137"/>
      <c r="VYA34" s="137"/>
      <c r="VYB34" s="137"/>
      <c r="VYC34" s="137"/>
      <c r="VYD34" s="137"/>
      <c r="VYE34" s="137"/>
      <c r="VYF34" s="137"/>
      <c r="VYG34" s="137"/>
      <c r="VYH34" s="137"/>
      <c r="VYI34" s="137"/>
      <c r="VYJ34" s="137"/>
      <c r="VYK34" s="137"/>
      <c r="VYL34" s="137"/>
      <c r="VYM34" s="137"/>
      <c r="VYN34" s="137"/>
      <c r="VYO34" s="137"/>
      <c r="VYP34" s="137"/>
      <c r="VYQ34" s="137"/>
      <c r="VYR34" s="137"/>
      <c r="VYS34" s="137"/>
      <c r="VYT34" s="137"/>
      <c r="VYU34" s="137"/>
      <c r="VYV34" s="137"/>
      <c r="VYW34" s="137"/>
      <c r="VYX34" s="137"/>
      <c r="VYY34" s="137"/>
      <c r="VYZ34" s="137"/>
      <c r="VZA34" s="137"/>
      <c r="VZB34" s="137"/>
      <c r="VZC34" s="137"/>
      <c r="VZD34" s="137"/>
      <c r="VZE34" s="137"/>
      <c r="VZF34" s="137"/>
      <c r="VZG34" s="137"/>
      <c r="VZH34" s="137"/>
      <c r="VZI34" s="137"/>
      <c r="VZJ34" s="137"/>
      <c r="VZK34" s="137"/>
      <c r="VZL34" s="137"/>
      <c r="VZM34" s="137"/>
      <c r="VZN34" s="137"/>
      <c r="VZO34" s="137"/>
      <c r="VZP34" s="137"/>
      <c r="VZQ34" s="137"/>
      <c r="VZR34" s="137"/>
      <c r="VZS34" s="137"/>
      <c r="VZT34" s="137"/>
      <c r="VZU34" s="137"/>
      <c r="VZV34" s="137"/>
      <c r="VZW34" s="137"/>
      <c r="VZX34" s="137"/>
      <c r="VZY34" s="137"/>
      <c r="VZZ34" s="137"/>
      <c r="WAA34" s="137"/>
      <c r="WAB34" s="137"/>
      <c r="WAC34" s="137"/>
      <c r="WAD34" s="137"/>
      <c r="WAE34" s="137"/>
      <c r="WAF34" s="137"/>
      <c r="WAG34" s="137"/>
      <c r="WAH34" s="137"/>
      <c r="WAI34" s="137"/>
      <c r="WAJ34" s="137"/>
      <c r="WAK34" s="137"/>
      <c r="WAL34" s="137"/>
      <c r="WAM34" s="137"/>
      <c r="WAN34" s="137"/>
      <c r="WAO34" s="137"/>
      <c r="WAP34" s="137"/>
      <c r="WAQ34" s="137"/>
      <c r="WAR34" s="137"/>
      <c r="WAS34" s="137"/>
      <c r="WAT34" s="137"/>
      <c r="WAU34" s="137"/>
      <c r="WAV34" s="137"/>
      <c r="WAW34" s="137"/>
      <c r="WAX34" s="137"/>
      <c r="WAY34" s="137"/>
      <c r="WAZ34" s="137"/>
      <c r="WBA34" s="137"/>
      <c r="WBB34" s="137"/>
      <c r="WBC34" s="137"/>
      <c r="WBD34" s="137"/>
      <c r="WBE34" s="137"/>
      <c r="WBF34" s="137"/>
      <c r="WBG34" s="137"/>
      <c r="WBH34" s="137"/>
      <c r="WBI34" s="137"/>
      <c r="WBJ34" s="137"/>
      <c r="WBK34" s="137"/>
      <c r="WBL34" s="137"/>
      <c r="WBM34" s="137"/>
      <c r="WBN34" s="137"/>
      <c r="WBO34" s="137"/>
      <c r="WBP34" s="137"/>
      <c r="WBQ34" s="137"/>
      <c r="WBR34" s="137"/>
      <c r="WBS34" s="137"/>
      <c r="WBT34" s="137"/>
      <c r="WBU34" s="137"/>
      <c r="WBV34" s="137"/>
      <c r="WBW34" s="137"/>
      <c r="WBX34" s="137"/>
      <c r="WBY34" s="137"/>
      <c r="WBZ34" s="137"/>
      <c r="WCA34" s="137"/>
      <c r="WCB34" s="137"/>
      <c r="WCC34" s="137"/>
      <c r="WCD34" s="137"/>
      <c r="WCE34" s="137"/>
      <c r="WCF34" s="137"/>
      <c r="WCG34" s="137"/>
      <c r="WCH34" s="137"/>
      <c r="WCI34" s="137"/>
      <c r="WCJ34" s="137"/>
      <c r="WCK34" s="137"/>
      <c r="WCL34" s="137"/>
      <c r="WCM34" s="137"/>
      <c r="WCN34" s="137"/>
      <c r="WCO34" s="137"/>
      <c r="WCP34" s="137"/>
      <c r="WCQ34" s="137"/>
      <c r="WCR34" s="137"/>
      <c r="WCS34" s="137"/>
      <c r="WCT34" s="137"/>
      <c r="WCU34" s="137"/>
      <c r="WCV34" s="137"/>
      <c r="WCW34" s="137"/>
      <c r="WCX34" s="137"/>
      <c r="WCY34" s="137"/>
      <c r="WCZ34" s="137"/>
      <c r="WDA34" s="137"/>
      <c r="WDB34" s="137"/>
      <c r="WDC34" s="137"/>
      <c r="WDD34" s="137"/>
      <c r="WDE34" s="137"/>
      <c r="WDF34" s="137"/>
      <c r="WDG34" s="137"/>
      <c r="WDH34" s="137"/>
      <c r="WDI34" s="137"/>
      <c r="WDJ34" s="137"/>
      <c r="WDK34" s="137"/>
      <c r="WDL34" s="137"/>
      <c r="WDM34" s="137"/>
      <c r="WDN34" s="137"/>
      <c r="WDO34" s="137"/>
      <c r="WDP34" s="137"/>
      <c r="WDQ34" s="137"/>
      <c r="WDR34" s="137"/>
      <c r="WDS34" s="137"/>
      <c r="WDT34" s="137"/>
      <c r="WDU34" s="137"/>
      <c r="WDV34" s="137"/>
      <c r="WDW34" s="137"/>
      <c r="WDX34" s="137"/>
      <c r="WDY34" s="137"/>
      <c r="WDZ34" s="137"/>
      <c r="WEA34" s="137"/>
      <c r="WEB34" s="137"/>
      <c r="WEC34" s="137"/>
      <c r="WED34" s="137"/>
      <c r="WEE34" s="137"/>
      <c r="WEF34" s="137"/>
      <c r="WEG34" s="137"/>
      <c r="WEH34" s="137"/>
      <c r="WEI34" s="137"/>
      <c r="WEJ34" s="137"/>
      <c r="WEK34" s="137"/>
      <c r="WEL34" s="137"/>
      <c r="WEM34" s="137"/>
      <c r="WEN34" s="137"/>
      <c r="WEO34" s="137"/>
      <c r="WEP34" s="137"/>
      <c r="WEQ34" s="137"/>
      <c r="WER34" s="137"/>
      <c r="WES34" s="137"/>
      <c r="WET34" s="137"/>
      <c r="WEU34" s="137"/>
      <c r="WEV34" s="137"/>
      <c r="WEW34" s="137"/>
      <c r="WEX34" s="137"/>
      <c r="WEY34" s="137"/>
      <c r="WEZ34" s="137"/>
      <c r="WFA34" s="137"/>
      <c r="WFB34" s="137"/>
      <c r="WFC34" s="137"/>
      <c r="WFD34" s="137"/>
      <c r="WFE34" s="137"/>
      <c r="WFF34" s="137"/>
      <c r="WFG34" s="137"/>
      <c r="WFH34" s="137"/>
      <c r="WFI34" s="137"/>
      <c r="WFJ34" s="137"/>
      <c r="WFK34" s="137"/>
      <c r="WFL34" s="137"/>
      <c r="WFM34" s="137"/>
      <c r="WFN34" s="137"/>
      <c r="WFO34" s="137"/>
      <c r="WFP34" s="137"/>
      <c r="WFQ34" s="137"/>
      <c r="WFR34" s="137"/>
      <c r="WFS34" s="137"/>
      <c r="WFT34" s="137"/>
      <c r="WFU34" s="137"/>
      <c r="WFV34" s="137"/>
      <c r="WFW34" s="137"/>
      <c r="WFX34" s="137"/>
      <c r="WFY34" s="137"/>
      <c r="WFZ34" s="137"/>
      <c r="WGA34" s="137"/>
      <c r="WGB34" s="137"/>
      <c r="WGC34" s="137"/>
      <c r="WGD34" s="137"/>
      <c r="WGE34" s="137"/>
      <c r="WGF34" s="137"/>
      <c r="WGG34" s="137"/>
      <c r="WGH34" s="137"/>
      <c r="WGI34" s="137"/>
      <c r="WGJ34" s="137"/>
      <c r="WGK34" s="137"/>
      <c r="WGL34" s="137"/>
      <c r="WGM34" s="137"/>
      <c r="WGN34" s="137"/>
      <c r="WGO34" s="137"/>
      <c r="WGP34" s="137"/>
      <c r="WGQ34" s="137"/>
      <c r="WGR34" s="137"/>
      <c r="WGS34" s="137"/>
      <c r="WGT34" s="137"/>
      <c r="WGU34" s="137"/>
      <c r="WGV34" s="137"/>
      <c r="WGW34" s="137"/>
      <c r="WGX34" s="137"/>
      <c r="WGY34" s="137"/>
      <c r="WGZ34" s="137"/>
      <c r="WHA34" s="137"/>
      <c r="WHB34" s="137"/>
      <c r="WHC34" s="137"/>
      <c r="WHD34" s="137"/>
      <c r="WHE34" s="137"/>
      <c r="WHF34" s="137"/>
      <c r="WHG34" s="137"/>
      <c r="WHH34" s="137"/>
      <c r="WHI34" s="137"/>
      <c r="WHJ34" s="137"/>
      <c r="WHK34" s="137"/>
      <c r="WHL34" s="137"/>
      <c r="WHM34" s="137"/>
      <c r="WHN34" s="137"/>
      <c r="WHO34" s="137"/>
      <c r="WHP34" s="137"/>
      <c r="WHQ34" s="137"/>
      <c r="WHR34" s="137"/>
      <c r="WHS34" s="137"/>
      <c r="WHT34" s="137"/>
      <c r="WHU34" s="137"/>
      <c r="WHV34" s="137"/>
      <c r="WHW34" s="137"/>
      <c r="WHX34" s="137"/>
      <c r="WHY34" s="137"/>
      <c r="WHZ34" s="137"/>
      <c r="WIA34" s="137"/>
      <c r="WIB34" s="137"/>
      <c r="WIC34" s="137"/>
      <c r="WID34" s="137"/>
      <c r="WIE34" s="137"/>
      <c r="WIF34" s="137"/>
      <c r="WIG34" s="137"/>
      <c r="WIH34" s="137"/>
      <c r="WII34" s="137"/>
      <c r="WIJ34" s="137"/>
      <c r="WIK34" s="137"/>
      <c r="WIL34" s="137"/>
      <c r="WIM34" s="137"/>
      <c r="WIN34" s="137"/>
      <c r="WIO34" s="137"/>
      <c r="WIP34" s="137"/>
      <c r="WIQ34" s="137"/>
      <c r="WIR34" s="137"/>
      <c r="WIS34" s="137"/>
      <c r="WIT34" s="137"/>
      <c r="WIU34" s="137"/>
      <c r="WIV34" s="137"/>
      <c r="WIW34" s="137"/>
      <c r="WIX34" s="137"/>
      <c r="WIY34" s="137"/>
      <c r="WIZ34" s="137"/>
      <c r="WJA34" s="137"/>
      <c r="WJB34" s="137"/>
      <c r="WJC34" s="137"/>
      <c r="WJD34" s="137"/>
      <c r="WJE34" s="137"/>
      <c r="WJF34" s="137"/>
      <c r="WJG34" s="137"/>
      <c r="WJH34" s="137"/>
      <c r="WJI34" s="137"/>
      <c r="WJJ34" s="137"/>
      <c r="WJK34" s="137"/>
      <c r="WJL34" s="137"/>
      <c r="WJM34" s="137"/>
      <c r="WJN34" s="137"/>
      <c r="WJO34" s="137"/>
      <c r="WJP34" s="137"/>
      <c r="WJQ34" s="137"/>
      <c r="WJR34" s="137"/>
      <c r="WJS34" s="137"/>
      <c r="WJT34" s="137"/>
      <c r="WJU34" s="137"/>
      <c r="WJV34" s="137"/>
      <c r="WJW34" s="137"/>
      <c r="WJX34" s="137"/>
      <c r="WJY34" s="137"/>
      <c r="WJZ34" s="137"/>
      <c r="WKA34" s="137"/>
      <c r="WKB34" s="137"/>
      <c r="WKC34" s="137"/>
      <c r="WKD34" s="137"/>
      <c r="WKE34" s="137"/>
      <c r="WKF34" s="137"/>
      <c r="WKG34" s="137"/>
      <c r="WKH34" s="137"/>
      <c r="WKI34" s="137"/>
      <c r="WKJ34" s="137"/>
      <c r="WKK34" s="137"/>
      <c r="WKL34" s="137"/>
      <c r="WKM34" s="137"/>
      <c r="WKN34" s="137"/>
      <c r="WKO34" s="137"/>
      <c r="WKP34" s="137"/>
      <c r="WKQ34" s="137"/>
      <c r="WKR34" s="137"/>
      <c r="WKS34" s="137"/>
      <c r="WKT34" s="137"/>
      <c r="WKU34" s="137"/>
      <c r="WKV34" s="137"/>
      <c r="WKW34" s="137"/>
      <c r="WKX34" s="137"/>
      <c r="WKY34" s="137"/>
      <c r="WKZ34" s="137"/>
      <c r="WLA34" s="137"/>
      <c r="WLB34" s="137"/>
      <c r="WLC34" s="137"/>
      <c r="WLD34" s="137"/>
      <c r="WLE34" s="137"/>
      <c r="WLF34" s="137"/>
      <c r="WLG34" s="137"/>
      <c r="WLH34" s="137"/>
      <c r="WLI34" s="137"/>
      <c r="WLJ34" s="137"/>
      <c r="WLK34" s="137"/>
      <c r="WLL34" s="137"/>
      <c r="WLM34" s="137"/>
      <c r="WLN34" s="137"/>
      <c r="WLO34" s="137"/>
      <c r="WLP34" s="137"/>
      <c r="WLQ34" s="137"/>
      <c r="WLR34" s="137"/>
      <c r="WLS34" s="137"/>
      <c r="WLT34" s="137"/>
      <c r="WLU34" s="137"/>
      <c r="WLV34" s="137"/>
      <c r="WLW34" s="137"/>
      <c r="WLX34" s="137"/>
      <c r="WLY34" s="137"/>
      <c r="WLZ34" s="137"/>
      <c r="WMA34" s="137"/>
      <c r="WMB34" s="137"/>
      <c r="WMC34" s="137"/>
      <c r="WMD34" s="137"/>
      <c r="WME34" s="137"/>
      <c r="WMF34" s="137"/>
      <c r="WMG34" s="137"/>
      <c r="WMH34" s="137"/>
      <c r="WMI34" s="137"/>
      <c r="WMJ34" s="137"/>
      <c r="WMK34" s="137"/>
      <c r="WML34" s="137"/>
      <c r="WMM34" s="137"/>
      <c r="WMN34" s="137"/>
      <c r="WMO34" s="137"/>
      <c r="WMP34" s="137"/>
      <c r="WMQ34" s="137"/>
      <c r="WMR34" s="137"/>
      <c r="WMS34" s="137"/>
      <c r="WMT34" s="137"/>
      <c r="WMU34" s="137"/>
      <c r="WMV34" s="137"/>
      <c r="WMW34" s="137"/>
      <c r="WMX34" s="137"/>
      <c r="WMY34" s="137"/>
      <c r="WMZ34" s="137"/>
      <c r="WNA34" s="137"/>
      <c r="WNB34" s="137"/>
      <c r="WNC34" s="137"/>
      <c r="WND34" s="137"/>
      <c r="WNE34" s="137"/>
      <c r="WNF34" s="137"/>
      <c r="WNG34" s="137"/>
      <c r="WNH34" s="137"/>
      <c r="WNI34" s="137"/>
      <c r="WNJ34" s="137"/>
      <c r="WNK34" s="137"/>
      <c r="WNL34" s="137"/>
      <c r="WNM34" s="137"/>
      <c r="WNN34" s="137"/>
      <c r="WNO34" s="137"/>
      <c r="WNP34" s="137"/>
      <c r="WNQ34" s="137"/>
      <c r="WNR34" s="137"/>
      <c r="WNS34" s="137"/>
      <c r="WNT34" s="137"/>
      <c r="WNU34" s="137"/>
      <c r="WNV34" s="137"/>
      <c r="WNW34" s="137"/>
      <c r="WNX34" s="137"/>
      <c r="WNY34" s="137"/>
      <c r="WNZ34" s="137"/>
      <c r="WOA34" s="137"/>
      <c r="WOB34" s="137"/>
      <c r="WOC34" s="137"/>
      <c r="WOD34" s="137"/>
      <c r="WOE34" s="137"/>
      <c r="WOF34" s="137"/>
      <c r="WOG34" s="137"/>
      <c r="WOH34" s="137"/>
      <c r="WOI34" s="137"/>
      <c r="WOJ34" s="137"/>
      <c r="WOK34" s="137"/>
      <c r="WOL34" s="137"/>
      <c r="WOM34" s="137"/>
      <c r="WON34" s="137"/>
      <c r="WOO34" s="137"/>
      <c r="WOP34" s="137"/>
      <c r="WOQ34" s="137"/>
      <c r="WOR34" s="137"/>
      <c r="WOS34" s="137"/>
      <c r="WOT34" s="137"/>
      <c r="WOU34" s="137"/>
      <c r="WOV34" s="137"/>
      <c r="WOW34" s="137"/>
      <c r="WOX34" s="137"/>
      <c r="WOY34" s="137"/>
      <c r="WOZ34" s="137"/>
      <c r="WPA34" s="137"/>
      <c r="WPB34" s="137"/>
      <c r="WPC34" s="137"/>
      <c r="WPD34" s="137"/>
      <c r="WPE34" s="137"/>
      <c r="WPF34" s="137"/>
      <c r="WPG34" s="137"/>
      <c r="WPH34" s="137"/>
      <c r="WPI34" s="137"/>
      <c r="WPJ34" s="137"/>
      <c r="WPK34" s="137"/>
      <c r="WPL34" s="137"/>
      <c r="WPM34" s="137"/>
      <c r="WPN34" s="137"/>
      <c r="WPO34" s="137"/>
      <c r="WPP34" s="137"/>
      <c r="WPQ34" s="137"/>
      <c r="WPR34" s="137"/>
      <c r="WPS34" s="137"/>
      <c r="WPT34" s="137"/>
      <c r="WPU34" s="137"/>
      <c r="WPV34" s="137"/>
      <c r="WPW34" s="137"/>
      <c r="WPX34" s="137"/>
      <c r="WPY34" s="137"/>
      <c r="WPZ34" s="137"/>
      <c r="WQA34" s="137"/>
      <c r="WQB34" s="137"/>
      <c r="WQC34" s="137"/>
      <c r="WQD34" s="137"/>
      <c r="WQE34" s="137"/>
      <c r="WQF34" s="137"/>
      <c r="WQG34" s="137"/>
      <c r="WQH34" s="137"/>
      <c r="WQI34" s="137"/>
      <c r="WQJ34" s="137"/>
      <c r="WQK34" s="137"/>
      <c r="WQL34" s="137"/>
      <c r="WQM34" s="137"/>
      <c r="WQN34" s="137"/>
      <c r="WQO34" s="137"/>
      <c r="WQP34" s="137"/>
      <c r="WQQ34" s="137"/>
      <c r="WQR34" s="137"/>
      <c r="WQS34" s="137"/>
      <c r="WQT34" s="137"/>
      <c r="WQU34" s="137"/>
      <c r="WQV34" s="137"/>
      <c r="WQW34" s="137"/>
      <c r="WQX34" s="137"/>
      <c r="WQY34" s="137"/>
      <c r="WQZ34" s="137"/>
      <c r="WRA34" s="137"/>
      <c r="WRB34" s="137"/>
      <c r="WRC34" s="137"/>
      <c r="WRD34" s="137"/>
      <c r="WRE34" s="137"/>
      <c r="WRF34" s="137"/>
      <c r="WRG34" s="137"/>
      <c r="WRH34" s="137"/>
      <c r="WRI34" s="137"/>
      <c r="WRJ34" s="137"/>
      <c r="WRK34" s="137"/>
      <c r="WRL34" s="137"/>
      <c r="WRM34" s="137"/>
      <c r="WRN34" s="137"/>
      <c r="WRO34" s="137"/>
      <c r="WRP34" s="137"/>
      <c r="WRQ34" s="137"/>
      <c r="WRR34" s="137"/>
      <c r="WRS34" s="137"/>
      <c r="WRT34" s="137"/>
      <c r="WRU34" s="137"/>
      <c r="WRV34" s="137"/>
      <c r="WRW34" s="137"/>
      <c r="WRX34" s="137"/>
      <c r="WRY34" s="137"/>
      <c r="WRZ34" s="137"/>
      <c r="WSA34" s="137"/>
      <c r="WSB34" s="137"/>
      <c r="WSC34" s="137"/>
      <c r="WSD34" s="137"/>
      <c r="WSE34" s="137"/>
      <c r="WSF34" s="137"/>
      <c r="WSG34" s="137"/>
      <c r="WSH34" s="137"/>
      <c r="WSI34" s="137"/>
      <c r="WSJ34" s="137"/>
      <c r="WSK34" s="137"/>
      <c r="WSL34" s="137"/>
      <c r="WSM34" s="137"/>
      <c r="WSN34" s="137"/>
      <c r="WSO34" s="137"/>
      <c r="WSP34" s="137"/>
      <c r="WSQ34" s="137"/>
      <c r="WSR34" s="137"/>
      <c r="WSS34" s="137"/>
      <c r="WST34" s="137"/>
      <c r="WSU34" s="137"/>
      <c r="WSV34" s="137"/>
      <c r="WSW34" s="137"/>
      <c r="WSX34" s="137"/>
      <c r="WSY34" s="137"/>
      <c r="WSZ34" s="137"/>
      <c r="WTA34" s="137"/>
      <c r="WTB34" s="137"/>
      <c r="WTC34" s="137"/>
      <c r="WTD34" s="137"/>
      <c r="WTE34" s="137"/>
      <c r="WTF34" s="137"/>
      <c r="WTG34" s="137"/>
      <c r="WTH34" s="137"/>
      <c r="WTI34" s="137"/>
      <c r="WTJ34" s="137"/>
      <c r="WTK34" s="137"/>
      <c r="WTL34" s="137"/>
      <c r="WTM34" s="137"/>
      <c r="WTN34" s="137"/>
      <c r="WTO34" s="137"/>
      <c r="WTP34" s="137"/>
      <c r="WTQ34" s="137"/>
      <c r="WTR34" s="137"/>
      <c r="WTS34" s="137"/>
      <c r="WTT34" s="137"/>
      <c r="WTU34" s="137"/>
      <c r="WTV34" s="137"/>
      <c r="WTW34" s="137"/>
      <c r="WTX34" s="137"/>
      <c r="WTY34" s="137"/>
      <c r="WTZ34" s="137"/>
      <c r="WUA34" s="137"/>
      <c r="WUB34" s="137"/>
      <c r="WUC34" s="137"/>
      <c r="WUD34" s="137"/>
      <c r="WUE34" s="137"/>
      <c r="WUF34" s="137"/>
      <c r="WUG34" s="137"/>
      <c r="WUH34" s="137"/>
      <c r="WUI34" s="137"/>
      <c r="WUJ34" s="137"/>
      <c r="WUK34" s="137"/>
      <c r="WUL34" s="137"/>
      <c r="WUM34" s="137"/>
      <c r="WUN34" s="137"/>
      <c r="WUO34" s="137"/>
      <c r="WUP34" s="137"/>
      <c r="WUQ34" s="137"/>
      <c r="WUR34" s="137"/>
      <c r="WUS34" s="137"/>
      <c r="WUT34" s="137"/>
      <c r="WUU34" s="137"/>
      <c r="WUV34" s="137"/>
      <c r="WUW34" s="137"/>
      <c r="WUX34" s="137"/>
      <c r="WUY34" s="137"/>
      <c r="WUZ34" s="137"/>
      <c r="WVA34" s="137"/>
      <c r="WVB34" s="137"/>
      <c r="WVC34" s="137"/>
      <c r="WVD34" s="137"/>
      <c r="WVE34" s="137"/>
      <c r="WVF34" s="137"/>
      <c r="WVG34" s="137"/>
      <c r="WVH34" s="137"/>
      <c r="WVI34" s="137"/>
      <c r="WVJ34" s="137"/>
      <c r="WVK34" s="137"/>
      <c r="WVL34" s="137"/>
      <c r="WVM34" s="137"/>
      <c r="WVN34" s="137"/>
      <c r="WVO34" s="137"/>
      <c r="WVP34" s="137"/>
      <c r="WVQ34" s="137"/>
      <c r="WVR34" s="137"/>
      <c r="WVS34" s="137"/>
      <c r="WVT34" s="137"/>
      <c r="WVU34" s="137"/>
      <c r="WVV34" s="137"/>
      <c r="WVW34" s="137"/>
      <c r="WVX34" s="137"/>
      <c r="WVY34" s="137"/>
      <c r="WVZ34" s="137"/>
      <c r="WWA34" s="137"/>
      <c r="WWB34" s="137"/>
      <c r="WWC34" s="137"/>
      <c r="WWD34" s="137"/>
      <c r="WWE34" s="137"/>
      <c r="WWF34" s="137"/>
      <c r="WWG34" s="137"/>
      <c r="WWH34" s="137"/>
      <c r="WWI34" s="137"/>
      <c r="WWJ34" s="137"/>
      <c r="WWK34" s="137"/>
      <c r="WWL34" s="137"/>
      <c r="WWM34" s="137"/>
      <c r="WWN34" s="137"/>
      <c r="WWO34" s="137"/>
      <c r="WWP34" s="137"/>
      <c r="WWQ34" s="137"/>
      <c r="WWR34" s="137"/>
      <c r="WWS34" s="137"/>
      <c r="WWT34" s="137"/>
      <c r="WWU34" s="137"/>
      <c r="WWV34" s="137"/>
      <c r="WWW34" s="137"/>
      <c r="WWX34" s="137"/>
      <c r="WWY34" s="137"/>
      <c r="WWZ34" s="137"/>
      <c r="WXA34" s="137"/>
      <c r="WXB34" s="137"/>
      <c r="WXC34" s="137"/>
      <c r="WXD34" s="137"/>
      <c r="WXE34" s="137"/>
      <c r="WXF34" s="137"/>
      <c r="WXG34" s="137"/>
      <c r="WXH34" s="137"/>
      <c r="WXI34" s="137"/>
      <c r="WXJ34" s="137"/>
      <c r="WXK34" s="137"/>
      <c r="WXL34" s="137"/>
      <c r="WXM34" s="137"/>
      <c r="WXN34" s="137"/>
      <c r="WXO34" s="137"/>
      <c r="WXP34" s="137"/>
      <c r="WXQ34" s="137"/>
      <c r="WXR34" s="137"/>
      <c r="WXS34" s="137"/>
      <c r="WXT34" s="137"/>
      <c r="WXU34" s="137"/>
      <c r="WXV34" s="137"/>
      <c r="WXW34" s="137"/>
      <c r="WXX34" s="137"/>
      <c r="WXY34" s="137"/>
      <c r="WXZ34" s="137"/>
      <c r="WYA34" s="137"/>
      <c r="WYB34" s="137"/>
      <c r="WYC34" s="137"/>
      <c r="WYD34" s="137"/>
      <c r="WYE34" s="137"/>
      <c r="WYF34" s="137"/>
      <c r="WYG34" s="137"/>
      <c r="WYH34" s="137"/>
      <c r="WYI34" s="137"/>
      <c r="WYJ34" s="137"/>
      <c r="WYK34" s="137"/>
      <c r="WYL34" s="137"/>
      <c r="WYM34" s="137"/>
      <c r="WYN34" s="137"/>
      <c r="WYO34" s="137"/>
      <c r="WYP34" s="137"/>
      <c r="WYQ34" s="137"/>
      <c r="WYR34" s="137"/>
      <c r="WYS34" s="137"/>
      <c r="WYT34" s="137"/>
      <c r="WYU34" s="137"/>
      <c r="WYV34" s="137"/>
      <c r="WYW34" s="137"/>
      <c r="WYX34" s="137"/>
      <c r="WYY34" s="137"/>
      <c r="WYZ34" s="137"/>
      <c r="WZA34" s="137"/>
      <c r="WZB34" s="137"/>
      <c r="WZC34" s="137"/>
      <c r="WZD34" s="137"/>
      <c r="WZE34" s="137"/>
      <c r="WZF34" s="137"/>
      <c r="WZG34" s="137"/>
      <c r="WZH34" s="137"/>
      <c r="WZI34" s="137"/>
      <c r="WZJ34" s="137"/>
      <c r="WZK34" s="137"/>
      <c r="WZL34" s="137"/>
      <c r="WZM34" s="137"/>
      <c r="WZN34" s="137"/>
      <c r="WZO34" s="137"/>
      <c r="WZP34" s="137"/>
      <c r="WZQ34" s="137"/>
      <c r="WZR34" s="137"/>
      <c r="WZS34" s="137"/>
      <c r="WZT34" s="137"/>
      <c r="WZU34" s="137"/>
      <c r="WZV34" s="137"/>
      <c r="WZW34" s="137"/>
      <c r="WZX34" s="137"/>
      <c r="WZY34" s="137"/>
      <c r="WZZ34" s="137"/>
      <c r="XAA34" s="137"/>
      <c r="XAB34" s="137"/>
      <c r="XAC34" s="137"/>
      <c r="XAD34" s="137"/>
      <c r="XAE34" s="137"/>
      <c r="XAF34" s="137"/>
      <c r="XAG34" s="137"/>
      <c r="XAH34" s="137"/>
      <c r="XAI34" s="137"/>
      <c r="XAJ34" s="137"/>
      <c r="XAK34" s="137"/>
      <c r="XAL34" s="137"/>
      <c r="XAM34" s="137"/>
      <c r="XAN34" s="137"/>
      <c r="XAO34" s="137"/>
      <c r="XAP34" s="137"/>
      <c r="XAQ34" s="137"/>
      <c r="XAR34" s="137"/>
      <c r="XAS34" s="137"/>
      <c r="XAT34" s="137"/>
      <c r="XAU34" s="137"/>
      <c r="XAV34" s="137"/>
      <c r="XAW34" s="137"/>
      <c r="XAX34" s="137"/>
      <c r="XAY34" s="137"/>
      <c r="XAZ34" s="137"/>
      <c r="XBA34" s="137"/>
      <c r="XBB34" s="137"/>
      <c r="XBC34" s="137"/>
      <c r="XBD34" s="137"/>
      <c r="XBE34" s="137"/>
      <c r="XBF34" s="137"/>
      <c r="XBG34" s="137"/>
      <c r="XBH34" s="137"/>
      <c r="XBI34" s="137"/>
      <c r="XBJ34" s="137"/>
      <c r="XBK34" s="137"/>
      <c r="XBL34" s="137"/>
      <c r="XBM34" s="137"/>
      <c r="XBN34" s="137"/>
      <c r="XBO34" s="137"/>
      <c r="XBP34" s="137"/>
      <c r="XBQ34" s="137"/>
      <c r="XBR34" s="137"/>
      <c r="XBS34" s="137"/>
      <c r="XBT34" s="137"/>
      <c r="XBU34" s="137"/>
      <c r="XBV34" s="137"/>
      <c r="XBW34" s="137"/>
      <c r="XBX34" s="137"/>
      <c r="XBY34" s="137"/>
      <c r="XBZ34" s="137"/>
      <c r="XCA34" s="137"/>
      <c r="XCB34" s="137"/>
      <c r="XCC34" s="137"/>
      <c r="XCD34" s="137"/>
      <c r="XCE34" s="137"/>
      <c r="XCF34" s="137"/>
      <c r="XCG34" s="137"/>
      <c r="XCH34" s="137"/>
      <c r="XCI34" s="137"/>
      <c r="XCJ34" s="137"/>
      <c r="XCK34" s="137"/>
      <c r="XCL34" s="137"/>
      <c r="XCM34" s="137"/>
      <c r="XCN34" s="137"/>
      <c r="XCO34" s="137"/>
      <c r="XCP34" s="137"/>
      <c r="XCQ34" s="137"/>
      <c r="XCR34" s="137"/>
      <c r="XCS34" s="137"/>
      <c r="XCT34" s="137"/>
      <c r="XCU34" s="137"/>
      <c r="XCV34" s="137"/>
      <c r="XCW34" s="137"/>
      <c r="XCX34" s="137"/>
      <c r="XCY34" s="137"/>
      <c r="XCZ34" s="137"/>
      <c r="XDA34" s="137"/>
      <c r="XDB34" s="137"/>
      <c r="XDC34" s="137"/>
      <c r="XDD34" s="137"/>
      <c r="XDE34" s="137"/>
      <c r="XDF34" s="137"/>
      <c r="XDG34" s="137"/>
      <c r="XDH34" s="137"/>
      <c r="XDI34" s="137"/>
      <c r="XDJ34" s="137"/>
      <c r="XDK34" s="137"/>
      <c r="XDL34" s="137"/>
      <c r="XDM34" s="137"/>
      <c r="XDN34" s="137"/>
      <c r="XDO34" s="137"/>
      <c r="XDP34" s="137"/>
      <c r="XDQ34" s="137"/>
      <c r="XDR34" s="137"/>
      <c r="XDS34" s="137"/>
      <c r="XDT34" s="137"/>
      <c r="XDU34" s="137"/>
      <c r="XDV34" s="137"/>
      <c r="XDW34" s="137"/>
      <c r="XDX34" s="137"/>
      <c r="XDY34" s="137"/>
      <c r="XDZ34" s="137"/>
      <c r="XEA34" s="137"/>
      <c r="XEB34" s="137"/>
      <c r="XEC34" s="137"/>
      <c r="XED34" s="137"/>
      <c r="XEE34" s="137"/>
      <c r="XEF34" s="137"/>
      <c r="XEG34" s="137"/>
      <c r="XEH34" s="137"/>
      <c r="XEI34" s="137"/>
      <c r="XEJ34" s="137"/>
      <c r="XEK34" s="137"/>
      <c r="XEL34" s="137"/>
      <c r="XEM34" s="137"/>
      <c r="XEN34" s="137"/>
      <c r="XEO34" s="137"/>
      <c r="XEP34" s="137"/>
      <c r="XEQ34" s="137"/>
      <c r="XER34" s="137"/>
      <c r="XES34" s="137"/>
      <c r="XET34" s="137"/>
      <c r="XEU34" s="137"/>
      <c r="XEV34" s="137"/>
      <c r="XEW34" s="137"/>
      <c r="XEX34" s="137"/>
      <c r="XEY34" s="137"/>
      <c r="XEZ34" s="137"/>
      <c r="XFA34" s="137"/>
      <c r="XFB34" s="137"/>
      <c r="XFC34" s="137"/>
      <c r="XFD34" s="137"/>
    </row>
    <row r="35" s="209" customFormat="1" ht="17" customHeight="1" spans="1:11">
      <c r="A35" s="85">
        <v>33</v>
      </c>
      <c r="B35" s="111" t="s">
        <v>448</v>
      </c>
      <c r="C35" s="112" t="s">
        <v>449</v>
      </c>
      <c r="D35" s="113">
        <v>63</v>
      </c>
      <c r="E35" s="114">
        <v>14316.77</v>
      </c>
      <c r="F35" s="113">
        <v>1</v>
      </c>
      <c r="G35" s="163">
        <f t="shared" si="0"/>
        <v>0.015625</v>
      </c>
      <c r="H35" s="90">
        <f t="shared" si="1"/>
        <v>0.25812693498452</v>
      </c>
      <c r="I35" s="98">
        <f t="shared" si="2"/>
        <v>3690</v>
      </c>
      <c r="J35" s="101" t="s">
        <v>19</v>
      </c>
      <c r="K35" s="112"/>
    </row>
    <row r="36" s="207" customFormat="1" ht="17" customHeight="1" spans="1:11">
      <c r="A36" s="85">
        <v>34</v>
      </c>
      <c r="B36" s="111" t="s">
        <v>450</v>
      </c>
      <c r="C36" s="112" t="s">
        <v>451</v>
      </c>
      <c r="D36" s="113">
        <v>98</v>
      </c>
      <c r="E36" s="114">
        <v>55364.7</v>
      </c>
      <c r="F36" s="113">
        <v>1</v>
      </c>
      <c r="G36" s="163">
        <f t="shared" ref="G36:G67" si="3">F36/(F36+D36)*100%</f>
        <v>0.0101010101010101</v>
      </c>
      <c r="H36" s="90">
        <f t="shared" ref="H36:H67" si="4">(3.23%-G36)/3.23%*50%</f>
        <v>0.343637614535447</v>
      </c>
      <c r="I36" s="98">
        <f t="shared" ref="I36:I67" si="5">ROUNDDOWN(H36*E36,-1)</f>
        <v>19020</v>
      </c>
      <c r="J36" s="101" t="s">
        <v>19</v>
      </c>
      <c r="K36" s="112"/>
    </row>
    <row r="37" s="211" customFormat="1" ht="17" customHeight="1" spans="1:11">
      <c r="A37" s="85">
        <v>35</v>
      </c>
      <c r="B37" s="111" t="s">
        <v>452</v>
      </c>
      <c r="C37" s="112" t="s">
        <v>453</v>
      </c>
      <c r="D37" s="113">
        <v>119</v>
      </c>
      <c r="E37" s="114">
        <v>29088.24</v>
      </c>
      <c r="F37" s="113">
        <v>0</v>
      </c>
      <c r="G37" s="163">
        <f t="shared" si="3"/>
        <v>0</v>
      </c>
      <c r="H37" s="90">
        <f t="shared" si="4"/>
        <v>0.5</v>
      </c>
      <c r="I37" s="98">
        <f t="shared" si="5"/>
        <v>14540</v>
      </c>
      <c r="J37" s="101" t="s">
        <v>19</v>
      </c>
      <c r="K37" s="112"/>
    </row>
    <row r="38" s="211" customFormat="1" ht="17" customHeight="1" spans="1:11">
      <c r="A38" s="85">
        <v>36</v>
      </c>
      <c r="B38" s="111" t="s">
        <v>454</v>
      </c>
      <c r="C38" s="112" t="s">
        <v>455</v>
      </c>
      <c r="D38" s="113">
        <v>237</v>
      </c>
      <c r="E38" s="114">
        <v>56526.92</v>
      </c>
      <c r="F38" s="113">
        <v>1</v>
      </c>
      <c r="G38" s="163">
        <f t="shared" si="3"/>
        <v>0.00420168067226891</v>
      </c>
      <c r="H38" s="90">
        <f t="shared" si="4"/>
        <v>0.434958503525249</v>
      </c>
      <c r="I38" s="98">
        <f t="shared" si="5"/>
        <v>24580</v>
      </c>
      <c r="J38" s="101" t="s">
        <v>19</v>
      </c>
      <c r="K38" s="112"/>
    </row>
    <row r="39" s="138" customFormat="1" ht="17" customHeight="1" spans="1:11">
      <c r="A39" s="85">
        <v>37</v>
      </c>
      <c r="B39" s="86" t="s">
        <v>456</v>
      </c>
      <c r="C39" s="85" t="s">
        <v>457</v>
      </c>
      <c r="D39" s="87">
        <v>9</v>
      </c>
      <c r="E39" s="88">
        <v>2464.56</v>
      </c>
      <c r="F39" s="87">
        <v>0</v>
      </c>
      <c r="G39" s="163">
        <f t="shared" si="3"/>
        <v>0</v>
      </c>
      <c r="H39" s="90">
        <f t="shared" si="4"/>
        <v>0.5</v>
      </c>
      <c r="I39" s="98">
        <f t="shared" si="5"/>
        <v>1230</v>
      </c>
      <c r="J39" s="101" t="s">
        <v>19</v>
      </c>
      <c r="K39" s="85"/>
    </row>
    <row r="40" s="138" customFormat="1" ht="17" customHeight="1" spans="1:11">
      <c r="A40" s="85">
        <v>38</v>
      </c>
      <c r="B40" s="86" t="s">
        <v>458</v>
      </c>
      <c r="C40" s="85" t="s">
        <v>459</v>
      </c>
      <c r="D40" s="87">
        <v>17</v>
      </c>
      <c r="E40" s="88">
        <v>3841.38</v>
      </c>
      <c r="F40" s="87">
        <v>0</v>
      </c>
      <c r="G40" s="163">
        <f t="shared" si="3"/>
        <v>0</v>
      </c>
      <c r="H40" s="90">
        <f t="shared" si="4"/>
        <v>0.5</v>
      </c>
      <c r="I40" s="98">
        <f t="shared" si="5"/>
        <v>1920</v>
      </c>
      <c r="J40" s="101" t="s">
        <v>19</v>
      </c>
      <c r="K40" s="85"/>
    </row>
    <row r="41" s="210" customFormat="1" ht="17" customHeight="1" spans="1:11">
      <c r="A41" s="85">
        <v>39</v>
      </c>
      <c r="B41" s="111" t="s">
        <v>460</v>
      </c>
      <c r="C41" s="112" t="s">
        <v>461</v>
      </c>
      <c r="D41" s="113">
        <v>84</v>
      </c>
      <c r="E41" s="114">
        <v>22719.98</v>
      </c>
      <c r="F41" s="113">
        <v>1</v>
      </c>
      <c r="G41" s="163">
        <f t="shared" si="3"/>
        <v>0.0117647058823529</v>
      </c>
      <c r="H41" s="90">
        <f t="shared" si="4"/>
        <v>0.317883809870698</v>
      </c>
      <c r="I41" s="98">
        <f t="shared" si="5"/>
        <v>7220</v>
      </c>
      <c r="J41" s="101" t="s">
        <v>19</v>
      </c>
      <c r="K41" s="112"/>
    </row>
    <row r="42" s="138" customFormat="1" ht="17" customHeight="1" spans="1:11">
      <c r="A42" s="85">
        <v>40</v>
      </c>
      <c r="B42" s="86" t="s">
        <v>462</v>
      </c>
      <c r="C42" s="85" t="s">
        <v>463</v>
      </c>
      <c r="D42" s="87">
        <v>65</v>
      </c>
      <c r="E42" s="88">
        <v>22755</v>
      </c>
      <c r="F42" s="87">
        <v>0</v>
      </c>
      <c r="G42" s="163">
        <f t="shared" si="3"/>
        <v>0</v>
      </c>
      <c r="H42" s="90">
        <f t="shared" si="4"/>
        <v>0.5</v>
      </c>
      <c r="I42" s="98">
        <f t="shared" si="5"/>
        <v>11370</v>
      </c>
      <c r="J42" s="101" t="s">
        <v>19</v>
      </c>
      <c r="K42" s="85"/>
    </row>
    <row r="43" s="138" customFormat="1" ht="17" customHeight="1" spans="1:11">
      <c r="A43" s="85">
        <v>41</v>
      </c>
      <c r="B43" s="86" t="s">
        <v>464</v>
      </c>
      <c r="C43" s="85" t="s">
        <v>465</v>
      </c>
      <c r="D43" s="87">
        <v>48</v>
      </c>
      <c r="E43" s="88">
        <v>12784.26</v>
      </c>
      <c r="F43" s="87">
        <v>0</v>
      </c>
      <c r="G43" s="163">
        <f t="shared" si="3"/>
        <v>0</v>
      </c>
      <c r="H43" s="90">
        <f t="shared" si="4"/>
        <v>0.5</v>
      </c>
      <c r="I43" s="98">
        <f t="shared" si="5"/>
        <v>6390</v>
      </c>
      <c r="J43" s="101" t="s">
        <v>19</v>
      </c>
      <c r="K43" s="85"/>
    </row>
    <row r="44" s="138" customFormat="1" ht="17" customHeight="1" spans="1:11">
      <c r="A44" s="85">
        <v>42</v>
      </c>
      <c r="B44" s="86" t="s">
        <v>466</v>
      </c>
      <c r="C44" s="85" t="s">
        <v>467</v>
      </c>
      <c r="D44" s="87">
        <v>15</v>
      </c>
      <c r="E44" s="88">
        <v>4517.74</v>
      </c>
      <c r="F44" s="87">
        <v>0</v>
      </c>
      <c r="G44" s="163">
        <f t="shared" si="3"/>
        <v>0</v>
      </c>
      <c r="H44" s="90">
        <f t="shared" si="4"/>
        <v>0.5</v>
      </c>
      <c r="I44" s="98">
        <f t="shared" si="5"/>
        <v>2250</v>
      </c>
      <c r="J44" s="101" t="s">
        <v>19</v>
      </c>
      <c r="K44" s="85"/>
    </row>
    <row r="45" s="138" customFormat="1" ht="17" customHeight="1" spans="1:11">
      <c r="A45" s="85">
        <v>43</v>
      </c>
      <c r="B45" s="86" t="s">
        <v>468</v>
      </c>
      <c r="C45" s="85" t="s">
        <v>469</v>
      </c>
      <c r="D45" s="87">
        <v>73</v>
      </c>
      <c r="E45" s="88">
        <v>21838.15</v>
      </c>
      <c r="F45" s="87">
        <v>0</v>
      </c>
      <c r="G45" s="163">
        <f t="shared" si="3"/>
        <v>0</v>
      </c>
      <c r="H45" s="90">
        <f t="shared" si="4"/>
        <v>0.5</v>
      </c>
      <c r="I45" s="98">
        <f t="shared" si="5"/>
        <v>10910</v>
      </c>
      <c r="J45" s="101" t="s">
        <v>19</v>
      </c>
      <c r="K45" s="85"/>
    </row>
    <row r="46" s="138" customFormat="1" ht="17" customHeight="1" spans="1:11">
      <c r="A46" s="85">
        <v>44</v>
      </c>
      <c r="B46" s="86" t="s">
        <v>470</v>
      </c>
      <c r="C46" s="85" t="s">
        <v>471</v>
      </c>
      <c r="D46" s="87">
        <v>11</v>
      </c>
      <c r="E46" s="88">
        <v>3244.74</v>
      </c>
      <c r="F46" s="87">
        <v>0</v>
      </c>
      <c r="G46" s="163">
        <f t="shared" si="3"/>
        <v>0</v>
      </c>
      <c r="H46" s="90">
        <f t="shared" si="4"/>
        <v>0.5</v>
      </c>
      <c r="I46" s="98">
        <f t="shared" si="5"/>
        <v>1620</v>
      </c>
      <c r="J46" s="101" t="s">
        <v>19</v>
      </c>
      <c r="K46" s="85"/>
    </row>
    <row r="47" s="138" customFormat="1" ht="17" customHeight="1" spans="1:11">
      <c r="A47" s="85">
        <v>45</v>
      </c>
      <c r="B47" s="86" t="s">
        <v>472</v>
      </c>
      <c r="C47" s="85" t="s">
        <v>473</v>
      </c>
      <c r="D47" s="87">
        <v>140</v>
      </c>
      <c r="E47" s="88">
        <v>35791.58</v>
      </c>
      <c r="F47" s="87">
        <v>0</v>
      </c>
      <c r="G47" s="163">
        <f t="shared" si="3"/>
        <v>0</v>
      </c>
      <c r="H47" s="90">
        <f t="shared" si="4"/>
        <v>0.5</v>
      </c>
      <c r="I47" s="98">
        <f t="shared" si="5"/>
        <v>17890</v>
      </c>
      <c r="J47" s="101" t="s">
        <v>19</v>
      </c>
      <c r="K47" s="85"/>
    </row>
    <row r="48" s="138" customFormat="1" ht="17" customHeight="1" spans="1:11">
      <c r="A48" s="85">
        <v>46</v>
      </c>
      <c r="B48" s="86" t="s">
        <v>474</v>
      </c>
      <c r="C48" s="85" t="s">
        <v>475</v>
      </c>
      <c r="D48" s="87">
        <v>64</v>
      </c>
      <c r="E48" s="88">
        <v>15585.58</v>
      </c>
      <c r="F48" s="87">
        <v>0</v>
      </c>
      <c r="G48" s="163">
        <f t="shared" si="3"/>
        <v>0</v>
      </c>
      <c r="H48" s="90">
        <f t="shared" si="4"/>
        <v>0.5</v>
      </c>
      <c r="I48" s="98">
        <f t="shared" si="5"/>
        <v>7790</v>
      </c>
      <c r="J48" s="101" t="s">
        <v>19</v>
      </c>
      <c r="K48" s="85"/>
    </row>
    <row r="49" s="138" customFormat="1" ht="17" customHeight="1" spans="1:11">
      <c r="A49" s="85">
        <v>47</v>
      </c>
      <c r="B49" s="86" t="s">
        <v>476</v>
      </c>
      <c r="C49" s="85" t="s">
        <v>477</v>
      </c>
      <c r="D49" s="87">
        <v>29</v>
      </c>
      <c r="E49" s="88">
        <v>21553.13</v>
      </c>
      <c r="F49" s="87">
        <v>0</v>
      </c>
      <c r="G49" s="163">
        <f t="shared" si="3"/>
        <v>0</v>
      </c>
      <c r="H49" s="90">
        <f t="shared" si="4"/>
        <v>0.5</v>
      </c>
      <c r="I49" s="98">
        <f t="shared" si="5"/>
        <v>10770</v>
      </c>
      <c r="J49" s="101" t="s">
        <v>19</v>
      </c>
      <c r="K49" s="85"/>
    </row>
    <row r="50" s="138" customFormat="1" ht="17" customHeight="1" spans="1:11">
      <c r="A50" s="85">
        <v>48</v>
      </c>
      <c r="B50" s="86" t="s">
        <v>478</v>
      </c>
      <c r="C50" s="85" t="s">
        <v>479</v>
      </c>
      <c r="D50" s="87">
        <v>185</v>
      </c>
      <c r="E50" s="88">
        <v>47218.87</v>
      </c>
      <c r="F50" s="87">
        <v>0</v>
      </c>
      <c r="G50" s="163">
        <f t="shared" si="3"/>
        <v>0</v>
      </c>
      <c r="H50" s="90">
        <f t="shared" si="4"/>
        <v>0.5</v>
      </c>
      <c r="I50" s="98">
        <f t="shared" si="5"/>
        <v>23600</v>
      </c>
      <c r="J50" s="101" t="s">
        <v>19</v>
      </c>
      <c r="K50" s="85"/>
    </row>
    <row r="51" s="138" customFormat="1" ht="17" customHeight="1" spans="1:11">
      <c r="A51" s="85">
        <v>49</v>
      </c>
      <c r="B51" s="86" t="s">
        <v>480</v>
      </c>
      <c r="C51" s="85" t="s">
        <v>481</v>
      </c>
      <c r="D51" s="87">
        <v>23</v>
      </c>
      <c r="E51" s="88">
        <v>5074.68</v>
      </c>
      <c r="F51" s="87">
        <v>0</v>
      </c>
      <c r="G51" s="163">
        <f t="shared" si="3"/>
        <v>0</v>
      </c>
      <c r="H51" s="90">
        <f t="shared" si="4"/>
        <v>0.5</v>
      </c>
      <c r="I51" s="98">
        <f t="shared" si="5"/>
        <v>2530</v>
      </c>
      <c r="J51" s="101" t="s">
        <v>19</v>
      </c>
      <c r="K51" s="85"/>
    </row>
    <row r="52" s="138" customFormat="1" ht="17" customHeight="1" spans="1:11">
      <c r="A52" s="85">
        <v>50</v>
      </c>
      <c r="B52" s="86" t="s">
        <v>482</v>
      </c>
      <c r="C52" s="85" t="s">
        <v>483</v>
      </c>
      <c r="D52" s="87">
        <v>39</v>
      </c>
      <c r="E52" s="88">
        <v>10306.38</v>
      </c>
      <c r="F52" s="87">
        <v>0</v>
      </c>
      <c r="G52" s="163">
        <f t="shared" si="3"/>
        <v>0</v>
      </c>
      <c r="H52" s="90">
        <f t="shared" si="4"/>
        <v>0.5</v>
      </c>
      <c r="I52" s="98">
        <f t="shared" si="5"/>
        <v>5150</v>
      </c>
      <c r="J52" s="101" t="s">
        <v>19</v>
      </c>
      <c r="K52" s="85"/>
    </row>
    <row r="53" s="138" customFormat="1" ht="17" customHeight="1" spans="1:11">
      <c r="A53" s="85">
        <v>51</v>
      </c>
      <c r="B53" s="86" t="s">
        <v>484</v>
      </c>
      <c r="C53" s="85" t="s">
        <v>485</v>
      </c>
      <c r="D53" s="87">
        <v>52</v>
      </c>
      <c r="E53" s="88">
        <v>14716.54</v>
      </c>
      <c r="F53" s="87">
        <v>0</v>
      </c>
      <c r="G53" s="163">
        <f t="shared" si="3"/>
        <v>0</v>
      </c>
      <c r="H53" s="90">
        <f t="shared" si="4"/>
        <v>0.5</v>
      </c>
      <c r="I53" s="98">
        <f t="shared" si="5"/>
        <v>7350</v>
      </c>
      <c r="J53" s="101" t="s">
        <v>19</v>
      </c>
      <c r="K53" s="85"/>
    </row>
    <row r="54" s="138" customFormat="1" ht="17" customHeight="1" spans="1:11">
      <c r="A54" s="85">
        <v>52</v>
      </c>
      <c r="B54" s="86" t="s">
        <v>486</v>
      </c>
      <c r="C54" s="85" t="s">
        <v>487</v>
      </c>
      <c r="D54" s="87">
        <v>54</v>
      </c>
      <c r="E54" s="88">
        <v>14266.88</v>
      </c>
      <c r="F54" s="87">
        <v>0</v>
      </c>
      <c r="G54" s="163">
        <f t="shared" si="3"/>
        <v>0</v>
      </c>
      <c r="H54" s="90">
        <f t="shared" si="4"/>
        <v>0.5</v>
      </c>
      <c r="I54" s="98">
        <f t="shared" si="5"/>
        <v>7130</v>
      </c>
      <c r="J54" s="101" t="s">
        <v>19</v>
      </c>
      <c r="K54" s="85"/>
    </row>
    <row r="55" s="138" customFormat="1" ht="17" customHeight="1" spans="1:11">
      <c r="A55" s="85">
        <v>53</v>
      </c>
      <c r="B55" s="86" t="s">
        <v>488</v>
      </c>
      <c r="C55" s="85" t="s">
        <v>489</v>
      </c>
      <c r="D55" s="87">
        <v>23</v>
      </c>
      <c r="E55" s="88">
        <v>6476.2</v>
      </c>
      <c r="F55" s="87">
        <v>0</v>
      </c>
      <c r="G55" s="163">
        <f t="shared" si="3"/>
        <v>0</v>
      </c>
      <c r="H55" s="90">
        <f t="shared" si="4"/>
        <v>0.5</v>
      </c>
      <c r="I55" s="98">
        <f t="shared" si="5"/>
        <v>3230</v>
      </c>
      <c r="J55" s="101" t="s">
        <v>19</v>
      </c>
      <c r="K55" s="85"/>
    </row>
    <row r="56" s="138" customFormat="1" ht="17" customHeight="1" spans="1:11">
      <c r="A56" s="85">
        <v>54</v>
      </c>
      <c r="B56" s="86" t="s">
        <v>490</v>
      </c>
      <c r="C56" s="85" t="s">
        <v>491</v>
      </c>
      <c r="D56" s="87">
        <v>31</v>
      </c>
      <c r="E56" s="88">
        <v>6391.78</v>
      </c>
      <c r="F56" s="87">
        <v>0</v>
      </c>
      <c r="G56" s="163">
        <f t="shared" si="3"/>
        <v>0</v>
      </c>
      <c r="H56" s="90">
        <f t="shared" si="4"/>
        <v>0.5</v>
      </c>
      <c r="I56" s="98">
        <f t="shared" si="5"/>
        <v>3190</v>
      </c>
      <c r="J56" s="101" t="s">
        <v>19</v>
      </c>
      <c r="K56" s="85"/>
    </row>
    <row r="57" s="138" customFormat="1" ht="17" customHeight="1" spans="1:11">
      <c r="A57" s="85">
        <v>55</v>
      </c>
      <c r="B57" s="86" t="s">
        <v>492</v>
      </c>
      <c r="C57" s="85" t="s">
        <v>493</v>
      </c>
      <c r="D57" s="87">
        <v>18</v>
      </c>
      <c r="E57" s="88">
        <v>4072.28</v>
      </c>
      <c r="F57" s="87">
        <v>0</v>
      </c>
      <c r="G57" s="163">
        <f t="shared" si="3"/>
        <v>0</v>
      </c>
      <c r="H57" s="90">
        <f t="shared" si="4"/>
        <v>0.5</v>
      </c>
      <c r="I57" s="98">
        <f t="shared" si="5"/>
        <v>2030</v>
      </c>
      <c r="J57" s="101" t="s">
        <v>19</v>
      </c>
      <c r="K57" s="85"/>
    </row>
    <row r="58" s="138" customFormat="1" ht="17" customHeight="1" spans="1:11">
      <c r="A58" s="85">
        <v>56</v>
      </c>
      <c r="B58" s="86" t="s">
        <v>494</v>
      </c>
      <c r="C58" s="85" t="s">
        <v>495</v>
      </c>
      <c r="D58" s="87">
        <v>9</v>
      </c>
      <c r="E58" s="88">
        <v>721.44</v>
      </c>
      <c r="F58" s="87">
        <v>0</v>
      </c>
      <c r="G58" s="163">
        <f t="shared" si="3"/>
        <v>0</v>
      </c>
      <c r="H58" s="90">
        <f t="shared" si="4"/>
        <v>0.5</v>
      </c>
      <c r="I58" s="98">
        <f t="shared" si="5"/>
        <v>360</v>
      </c>
      <c r="J58" s="101" t="s">
        <v>19</v>
      </c>
      <c r="K58" s="85"/>
    </row>
    <row r="59" s="138" customFormat="1" ht="17" customHeight="1" spans="1:11">
      <c r="A59" s="85">
        <v>57</v>
      </c>
      <c r="B59" s="86" t="s">
        <v>496</v>
      </c>
      <c r="C59" s="85" t="s">
        <v>497</v>
      </c>
      <c r="D59" s="87">
        <v>15</v>
      </c>
      <c r="E59" s="88">
        <v>21136.1</v>
      </c>
      <c r="F59" s="87">
        <v>0</v>
      </c>
      <c r="G59" s="163">
        <f t="shared" si="3"/>
        <v>0</v>
      </c>
      <c r="H59" s="90">
        <f t="shared" si="4"/>
        <v>0.5</v>
      </c>
      <c r="I59" s="98">
        <f t="shared" si="5"/>
        <v>10560</v>
      </c>
      <c r="J59" s="101" t="s">
        <v>19</v>
      </c>
      <c r="K59" s="85"/>
    </row>
    <row r="60" s="212" customFormat="1" ht="17" customHeight="1" spans="1:11">
      <c r="A60" s="85">
        <v>58</v>
      </c>
      <c r="B60" s="110" t="s">
        <v>498</v>
      </c>
      <c r="C60" s="81" t="s">
        <v>499</v>
      </c>
      <c r="D60" s="102">
        <v>44</v>
      </c>
      <c r="E60" s="103">
        <v>11446.26</v>
      </c>
      <c r="F60" s="102">
        <v>0</v>
      </c>
      <c r="G60" s="163">
        <f t="shared" si="3"/>
        <v>0</v>
      </c>
      <c r="H60" s="90">
        <f t="shared" si="4"/>
        <v>0.5</v>
      </c>
      <c r="I60" s="98">
        <f t="shared" si="5"/>
        <v>5720</v>
      </c>
      <c r="J60" s="101" t="s">
        <v>19</v>
      </c>
      <c r="K60" s="81"/>
    </row>
    <row r="61" s="138" customFormat="1" ht="17" customHeight="1" spans="1:11">
      <c r="A61" s="85">
        <v>59</v>
      </c>
      <c r="B61" s="86" t="s">
        <v>500</v>
      </c>
      <c r="C61" s="85" t="s">
        <v>501</v>
      </c>
      <c r="D61" s="87">
        <v>25</v>
      </c>
      <c r="E61" s="88">
        <v>8882.22</v>
      </c>
      <c r="F61" s="87">
        <v>0</v>
      </c>
      <c r="G61" s="163">
        <f t="shared" si="3"/>
        <v>0</v>
      </c>
      <c r="H61" s="90">
        <f t="shared" si="4"/>
        <v>0.5</v>
      </c>
      <c r="I61" s="98">
        <f t="shared" si="5"/>
        <v>4440</v>
      </c>
      <c r="J61" s="101" t="s">
        <v>19</v>
      </c>
      <c r="K61" s="85"/>
    </row>
    <row r="62" s="138" customFormat="1" ht="17" customHeight="1" spans="1:11">
      <c r="A62" s="85">
        <v>60</v>
      </c>
      <c r="B62" s="86" t="s">
        <v>502</v>
      </c>
      <c r="C62" s="85" t="s">
        <v>503</v>
      </c>
      <c r="D62" s="87">
        <v>81</v>
      </c>
      <c r="E62" s="88">
        <v>66984.23</v>
      </c>
      <c r="F62" s="87">
        <v>0</v>
      </c>
      <c r="G62" s="163">
        <f t="shared" si="3"/>
        <v>0</v>
      </c>
      <c r="H62" s="90">
        <f t="shared" si="4"/>
        <v>0.5</v>
      </c>
      <c r="I62" s="98">
        <f t="shared" si="5"/>
        <v>33490</v>
      </c>
      <c r="J62" s="101" t="s">
        <v>19</v>
      </c>
      <c r="K62" s="85"/>
    </row>
    <row r="63" s="138" customFormat="1" ht="17" customHeight="1" spans="1:11">
      <c r="A63" s="85">
        <v>61</v>
      </c>
      <c r="B63" s="86" t="s">
        <v>504</v>
      </c>
      <c r="C63" s="85" t="s">
        <v>505</v>
      </c>
      <c r="D63" s="87">
        <v>199</v>
      </c>
      <c r="E63" s="88">
        <v>48862.35</v>
      </c>
      <c r="F63" s="87">
        <v>0</v>
      </c>
      <c r="G63" s="163">
        <f t="shared" si="3"/>
        <v>0</v>
      </c>
      <c r="H63" s="90">
        <f t="shared" si="4"/>
        <v>0.5</v>
      </c>
      <c r="I63" s="98">
        <f t="shared" si="5"/>
        <v>24430</v>
      </c>
      <c r="J63" s="101" t="s">
        <v>19</v>
      </c>
      <c r="K63" s="85"/>
    </row>
    <row r="64" s="138" customFormat="1" ht="17" customHeight="1" spans="1:11">
      <c r="A64" s="85">
        <v>62</v>
      </c>
      <c r="B64" s="86" t="s">
        <v>506</v>
      </c>
      <c r="C64" s="85" t="s">
        <v>507</v>
      </c>
      <c r="D64" s="87">
        <v>63</v>
      </c>
      <c r="E64" s="88">
        <v>18737.91</v>
      </c>
      <c r="F64" s="87">
        <v>0</v>
      </c>
      <c r="G64" s="163">
        <f t="shared" si="3"/>
        <v>0</v>
      </c>
      <c r="H64" s="90">
        <f t="shared" si="4"/>
        <v>0.5</v>
      </c>
      <c r="I64" s="98">
        <f t="shared" si="5"/>
        <v>9360</v>
      </c>
      <c r="J64" s="101" t="s">
        <v>19</v>
      </c>
      <c r="K64" s="85"/>
    </row>
    <row r="65" s="212" customFormat="1" ht="17" customHeight="1" spans="1:11">
      <c r="A65" s="85">
        <v>63</v>
      </c>
      <c r="B65" s="110" t="s">
        <v>508</v>
      </c>
      <c r="C65" s="81" t="s">
        <v>509</v>
      </c>
      <c r="D65" s="102">
        <v>680</v>
      </c>
      <c r="E65" s="103">
        <v>183106.55</v>
      </c>
      <c r="F65" s="102">
        <v>4</v>
      </c>
      <c r="G65" s="163">
        <f t="shared" si="3"/>
        <v>0.00584795321637427</v>
      </c>
      <c r="H65" s="90">
        <f t="shared" si="4"/>
        <v>0.409474408415259</v>
      </c>
      <c r="I65" s="98">
        <f t="shared" si="5"/>
        <v>74970</v>
      </c>
      <c r="J65" s="101" t="s">
        <v>19</v>
      </c>
      <c r="K65" s="81"/>
    </row>
    <row r="66" s="138" customFormat="1" ht="17" customHeight="1" spans="1:13">
      <c r="A66" s="85">
        <v>64</v>
      </c>
      <c r="B66" s="86" t="s">
        <v>510</v>
      </c>
      <c r="C66" s="85" t="s">
        <v>511</v>
      </c>
      <c r="D66" s="87">
        <v>194</v>
      </c>
      <c r="E66" s="88">
        <v>48604.79</v>
      </c>
      <c r="F66" s="87">
        <v>0</v>
      </c>
      <c r="G66" s="163">
        <f t="shared" si="3"/>
        <v>0</v>
      </c>
      <c r="H66" s="90">
        <f t="shared" si="4"/>
        <v>0.5</v>
      </c>
      <c r="I66" s="98">
        <f t="shared" si="5"/>
        <v>24300</v>
      </c>
      <c r="J66" s="101" t="s">
        <v>19</v>
      </c>
      <c r="K66" s="85"/>
      <c r="L66" s="137"/>
      <c r="M66" s="137"/>
    </row>
    <row r="67" s="138" customFormat="1" ht="17" customHeight="1" spans="1:11">
      <c r="A67" s="85">
        <v>65</v>
      </c>
      <c r="B67" s="86" t="s">
        <v>512</v>
      </c>
      <c r="C67" s="85" t="s">
        <v>513</v>
      </c>
      <c r="D67" s="87">
        <v>1</v>
      </c>
      <c r="E67" s="88">
        <v>467.52</v>
      </c>
      <c r="F67" s="87">
        <v>0</v>
      </c>
      <c r="G67" s="163">
        <f t="shared" si="3"/>
        <v>0</v>
      </c>
      <c r="H67" s="90">
        <f t="shared" si="4"/>
        <v>0.5</v>
      </c>
      <c r="I67" s="98">
        <f t="shared" si="5"/>
        <v>230</v>
      </c>
      <c r="J67" s="101" t="s">
        <v>19</v>
      </c>
      <c r="K67" s="85"/>
    </row>
    <row r="68" s="138" customFormat="1" ht="17" customHeight="1" spans="1:11">
      <c r="A68" s="85">
        <v>66</v>
      </c>
      <c r="B68" s="86" t="s">
        <v>514</v>
      </c>
      <c r="C68" s="85" t="s">
        <v>515</v>
      </c>
      <c r="D68" s="87">
        <v>16</v>
      </c>
      <c r="E68" s="88">
        <v>3879.18</v>
      </c>
      <c r="F68" s="87">
        <v>0</v>
      </c>
      <c r="G68" s="163">
        <f t="shared" ref="G68:G99" si="6">F68/(F68+D68)*100%</f>
        <v>0</v>
      </c>
      <c r="H68" s="90">
        <f t="shared" ref="H68:H99" si="7">(3.23%-G68)/3.23%*50%</f>
        <v>0.5</v>
      </c>
      <c r="I68" s="98">
        <f t="shared" ref="I68:I99" si="8">ROUNDDOWN(H68*E68,-1)</f>
        <v>1930</v>
      </c>
      <c r="J68" s="101" t="s">
        <v>19</v>
      </c>
      <c r="K68" s="85"/>
    </row>
    <row r="69" s="138" customFormat="1" ht="17" customHeight="1" spans="1:11">
      <c r="A69" s="85">
        <v>67</v>
      </c>
      <c r="B69" s="86" t="s">
        <v>516</v>
      </c>
      <c r="C69" s="85" t="s">
        <v>517</v>
      </c>
      <c r="D69" s="87">
        <v>30</v>
      </c>
      <c r="E69" s="88">
        <v>7115.31</v>
      </c>
      <c r="F69" s="87">
        <v>0</v>
      </c>
      <c r="G69" s="163">
        <f t="shared" si="6"/>
        <v>0</v>
      </c>
      <c r="H69" s="90">
        <f t="shared" si="7"/>
        <v>0.5</v>
      </c>
      <c r="I69" s="98">
        <f t="shared" si="8"/>
        <v>3550</v>
      </c>
      <c r="J69" s="101" t="s">
        <v>19</v>
      </c>
      <c r="K69" s="85"/>
    </row>
    <row r="70" s="138" customFormat="1" ht="17" customHeight="1" spans="1:11">
      <c r="A70" s="85">
        <v>68</v>
      </c>
      <c r="B70" s="86" t="s">
        <v>518</v>
      </c>
      <c r="C70" s="85" t="s">
        <v>519</v>
      </c>
      <c r="D70" s="87">
        <v>76</v>
      </c>
      <c r="E70" s="88">
        <v>13938.52</v>
      </c>
      <c r="F70" s="87">
        <v>0</v>
      </c>
      <c r="G70" s="163">
        <f t="shared" si="6"/>
        <v>0</v>
      </c>
      <c r="H70" s="90">
        <f t="shared" si="7"/>
        <v>0.5</v>
      </c>
      <c r="I70" s="98">
        <f t="shared" si="8"/>
        <v>6960</v>
      </c>
      <c r="J70" s="101" t="s">
        <v>14</v>
      </c>
      <c r="K70" s="85"/>
    </row>
    <row r="71" s="138" customFormat="1" ht="17" customHeight="1" spans="1:11">
      <c r="A71" s="85">
        <v>69</v>
      </c>
      <c r="B71" s="86" t="s">
        <v>520</v>
      </c>
      <c r="C71" s="85" t="s">
        <v>521</v>
      </c>
      <c r="D71" s="87">
        <v>57</v>
      </c>
      <c r="E71" s="88">
        <v>12823.15</v>
      </c>
      <c r="F71" s="87">
        <v>0</v>
      </c>
      <c r="G71" s="163">
        <f t="shared" si="6"/>
        <v>0</v>
      </c>
      <c r="H71" s="90">
        <f t="shared" si="7"/>
        <v>0.5</v>
      </c>
      <c r="I71" s="98">
        <f t="shared" si="8"/>
        <v>6410</v>
      </c>
      <c r="J71" s="101" t="s">
        <v>19</v>
      </c>
      <c r="K71" s="85"/>
    </row>
    <row r="72" s="208" customFormat="1" ht="17" customHeight="1" spans="1:11">
      <c r="A72" s="85">
        <v>70</v>
      </c>
      <c r="B72" s="111" t="s">
        <v>522</v>
      </c>
      <c r="C72" s="112" t="s">
        <v>523</v>
      </c>
      <c r="D72" s="113">
        <v>47</v>
      </c>
      <c r="E72" s="114">
        <v>12459.94</v>
      </c>
      <c r="F72" s="113">
        <v>1</v>
      </c>
      <c r="G72" s="163">
        <f t="shared" si="6"/>
        <v>0.0208333333333333</v>
      </c>
      <c r="H72" s="90">
        <f t="shared" si="7"/>
        <v>0.17750257997936</v>
      </c>
      <c r="I72" s="98">
        <f t="shared" si="8"/>
        <v>2210</v>
      </c>
      <c r="J72" s="101" t="s">
        <v>19</v>
      </c>
      <c r="K72" s="112"/>
    </row>
    <row r="73" s="138" customFormat="1" ht="17" customHeight="1" spans="1:11">
      <c r="A73" s="85">
        <v>71</v>
      </c>
      <c r="B73" s="86" t="s">
        <v>524</v>
      </c>
      <c r="C73" s="85" t="s">
        <v>525</v>
      </c>
      <c r="D73" s="87">
        <v>137</v>
      </c>
      <c r="E73" s="88">
        <v>146117.91</v>
      </c>
      <c r="F73" s="87">
        <v>0</v>
      </c>
      <c r="G73" s="163">
        <f t="shared" si="6"/>
        <v>0</v>
      </c>
      <c r="H73" s="90">
        <f t="shared" si="7"/>
        <v>0.5</v>
      </c>
      <c r="I73" s="98">
        <f t="shared" si="8"/>
        <v>73050</v>
      </c>
      <c r="J73" s="101" t="s">
        <v>19</v>
      </c>
      <c r="K73" s="85"/>
    </row>
    <row r="74" s="138" customFormat="1" ht="17" customHeight="1" spans="1:11">
      <c r="A74" s="85">
        <v>72</v>
      </c>
      <c r="B74" s="86" t="s">
        <v>526</v>
      </c>
      <c r="C74" s="85" t="s">
        <v>527</v>
      </c>
      <c r="D74" s="87">
        <v>66</v>
      </c>
      <c r="E74" s="88">
        <v>19326.64</v>
      </c>
      <c r="F74" s="87">
        <v>0</v>
      </c>
      <c r="G74" s="163">
        <f t="shared" si="6"/>
        <v>0</v>
      </c>
      <c r="H74" s="90">
        <f t="shared" si="7"/>
        <v>0.5</v>
      </c>
      <c r="I74" s="98">
        <f t="shared" si="8"/>
        <v>9660</v>
      </c>
      <c r="J74" s="101" t="s">
        <v>19</v>
      </c>
      <c r="K74" s="85"/>
    </row>
    <row r="75" s="138" customFormat="1" ht="17" customHeight="1" spans="1:11">
      <c r="A75" s="85">
        <v>73</v>
      </c>
      <c r="B75" s="86" t="s">
        <v>528</v>
      </c>
      <c r="C75" s="85" t="s">
        <v>529</v>
      </c>
      <c r="D75" s="87">
        <v>96</v>
      </c>
      <c r="E75" s="88">
        <v>23348.05</v>
      </c>
      <c r="F75" s="87">
        <v>0</v>
      </c>
      <c r="G75" s="163">
        <f t="shared" si="6"/>
        <v>0</v>
      </c>
      <c r="H75" s="90">
        <f t="shared" si="7"/>
        <v>0.5</v>
      </c>
      <c r="I75" s="98">
        <f t="shared" si="8"/>
        <v>11670</v>
      </c>
      <c r="J75" s="101" t="s">
        <v>19</v>
      </c>
      <c r="K75" s="85"/>
    </row>
    <row r="76" s="138" customFormat="1" ht="17" customHeight="1" spans="1:11">
      <c r="A76" s="85">
        <v>74</v>
      </c>
      <c r="B76" s="86" t="s">
        <v>530</v>
      </c>
      <c r="C76" s="85" t="s">
        <v>324</v>
      </c>
      <c r="D76" s="87">
        <v>43</v>
      </c>
      <c r="E76" s="88">
        <v>10434.2</v>
      </c>
      <c r="F76" s="87">
        <v>0</v>
      </c>
      <c r="G76" s="163">
        <f t="shared" si="6"/>
        <v>0</v>
      </c>
      <c r="H76" s="90">
        <f t="shared" si="7"/>
        <v>0.5</v>
      </c>
      <c r="I76" s="98">
        <f t="shared" si="8"/>
        <v>5210</v>
      </c>
      <c r="J76" s="101" t="s">
        <v>19</v>
      </c>
      <c r="K76" s="85"/>
    </row>
    <row r="77" s="138" customFormat="1" ht="17" customHeight="1" spans="1:11">
      <c r="A77" s="85">
        <v>75</v>
      </c>
      <c r="B77" s="86" t="s">
        <v>531</v>
      </c>
      <c r="C77" s="85" t="s">
        <v>532</v>
      </c>
      <c r="D77" s="87">
        <v>205</v>
      </c>
      <c r="E77" s="88">
        <v>83203.3</v>
      </c>
      <c r="F77" s="87">
        <v>0</v>
      </c>
      <c r="G77" s="163">
        <f t="shared" si="6"/>
        <v>0</v>
      </c>
      <c r="H77" s="90">
        <f t="shared" si="7"/>
        <v>0.5</v>
      </c>
      <c r="I77" s="98">
        <f t="shared" si="8"/>
        <v>41600</v>
      </c>
      <c r="J77" s="101" t="s">
        <v>14</v>
      </c>
      <c r="K77" s="85"/>
    </row>
    <row r="78" s="138" customFormat="1" ht="17" customHeight="1" spans="1:11">
      <c r="A78" s="85">
        <v>76</v>
      </c>
      <c r="B78" s="86" t="s">
        <v>533</v>
      </c>
      <c r="C78" s="85" t="s">
        <v>534</v>
      </c>
      <c r="D78" s="87">
        <v>29</v>
      </c>
      <c r="E78" s="88">
        <v>6147.58</v>
      </c>
      <c r="F78" s="87">
        <v>0</v>
      </c>
      <c r="G78" s="163">
        <f t="shared" si="6"/>
        <v>0</v>
      </c>
      <c r="H78" s="90">
        <f t="shared" si="7"/>
        <v>0.5</v>
      </c>
      <c r="I78" s="98">
        <f t="shared" si="8"/>
        <v>3070</v>
      </c>
      <c r="J78" s="101" t="s">
        <v>19</v>
      </c>
      <c r="K78" s="85"/>
    </row>
    <row r="79" s="138" customFormat="1" ht="17" customHeight="1" spans="1:11">
      <c r="A79" s="85">
        <v>77</v>
      </c>
      <c r="B79" s="86" t="s">
        <v>535</v>
      </c>
      <c r="C79" s="85" t="s">
        <v>536</v>
      </c>
      <c r="D79" s="87">
        <v>52</v>
      </c>
      <c r="E79" s="88">
        <v>11327.4</v>
      </c>
      <c r="F79" s="87">
        <v>0</v>
      </c>
      <c r="G79" s="163">
        <f t="shared" si="6"/>
        <v>0</v>
      </c>
      <c r="H79" s="90">
        <f t="shared" si="7"/>
        <v>0.5</v>
      </c>
      <c r="I79" s="98">
        <f t="shared" si="8"/>
        <v>5660</v>
      </c>
      <c r="J79" s="101" t="s">
        <v>19</v>
      </c>
      <c r="K79" s="85"/>
    </row>
    <row r="80" s="138" customFormat="1" ht="17" customHeight="1" spans="1:11">
      <c r="A80" s="85">
        <v>78</v>
      </c>
      <c r="B80" s="86" t="s">
        <v>537</v>
      </c>
      <c r="C80" s="85" t="s">
        <v>538</v>
      </c>
      <c r="D80" s="87">
        <v>37</v>
      </c>
      <c r="E80" s="88">
        <v>13821.51</v>
      </c>
      <c r="F80" s="87">
        <v>0</v>
      </c>
      <c r="G80" s="163">
        <f t="shared" si="6"/>
        <v>0</v>
      </c>
      <c r="H80" s="90">
        <f t="shared" si="7"/>
        <v>0.5</v>
      </c>
      <c r="I80" s="98">
        <f t="shared" si="8"/>
        <v>6910</v>
      </c>
      <c r="J80" s="101" t="s">
        <v>19</v>
      </c>
      <c r="K80" s="85"/>
    </row>
    <row r="81" s="138" customFormat="1" ht="17" customHeight="1" spans="1:11">
      <c r="A81" s="85">
        <v>79</v>
      </c>
      <c r="B81" s="86" t="s">
        <v>539</v>
      </c>
      <c r="C81" s="85" t="s">
        <v>540</v>
      </c>
      <c r="D81" s="87">
        <v>46</v>
      </c>
      <c r="E81" s="88">
        <v>12121.7</v>
      </c>
      <c r="F81" s="87">
        <v>0</v>
      </c>
      <c r="G81" s="163">
        <f t="shared" si="6"/>
        <v>0</v>
      </c>
      <c r="H81" s="90">
        <f t="shared" si="7"/>
        <v>0.5</v>
      </c>
      <c r="I81" s="98">
        <f t="shared" si="8"/>
        <v>6060</v>
      </c>
      <c r="J81" s="101" t="s">
        <v>19</v>
      </c>
      <c r="K81" s="85"/>
    </row>
    <row r="82" s="138" customFormat="1" ht="17" customHeight="1" spans="1:11">
      <c r="A82" s="85">
        <v>80</v>
      </c>
      <c r="B82" s="86" t="s">
        <v>541</v>
      </c>
      <c r="C82" s="85" t="s">
        <v>542</v>
      </c>
      <c r="D82" s="87">
        <v>47</v>
      </c>
      <c r="E82" s="88">
        <v>10108.89</v>
      </c>
      <c r="F82" s="87">
        <v>0</v>
      </c>
      <c r="G82" s="163">
        <f t="shared" si="6"/>
        <v>0</v>
      </c>
      <c r="H82" s="90">
        <f t="shared" si="7"/>
        <v>0.5</v>
      </c>
      <c r="I82" s="98">
        <f t="shared" si="8"/>
        <v>5050</v>
      </c>
      <c r="J82" s="101" t="s">
        <v>19</v>
      </c>
      <c r="K82" s="85"/>
    </row>
    <row r="83" s="138" customFormat="1" ht="17" customHeight="1" spans="1:11">
      <c r="A83" s="85">
        <v>81</v>
      </c>
      <c r="B83" s="86" t="s">
        <v>543</v>
      </c>
      <c r="C83" s="85" t="s">
        <v>544</v>
      </c>
      <c r="D83" s="87">
        <v>69</v>
      </c>
      <c r="E83" s="88">
        <v>16501.17</v>
      </c>
      <c r="F83" s="87">
        <v>0</v>
      </c>
      <c r="G83" s="163">
        <f t="shared" si="6"/>
        <v>0</v>
      </c>
      <c r="H83" s="90">
        <f t="shared" si="7"/>
        <v>0.5</v>
      </c>
      <c r="I83" s="98">
        <f t="shared" si="8"/>
        <v>8250</v>
      </c>
      <c r="J83" s="101" t="s">
        <v>19</v>
      </c>
      <c r="K83" s="85"/>
    </row>
    <row r="84" s="138" customFormat="1" ht="17" customHeight="1" spans="1:11">
      <c r="A84" s="85">
        <v>82</v>
      </c>
      <c r="B84" s="86" t="s">
        <v>545</v>
      </c>
      <c r="C84" s="85" t="s">
        <v>546</v>
      </c>
      <c r="D84" s="87">
        <v>15</v>
      </c>
      <c r="E84" s="88">
        <v>3598.62</v>
      </c>
      <c r="F84" s="87">
        <v>0</v>
      </c>
      <c r="G84" s="163">
        <f t="shared" si="6"/>
        <v>0</v>
      </c>
      <c r="H84" s="90">
        <f t="shared" si="7"/>
        <v>0.5</v>
      </c>
      <c r="I84" s="98">
        <f t="shared" si="8"/>
        <v>1790</v>
      </c>
      <c r="J84" s="101" t="s">
        <v>19</v>
      </c>
      <c r="K84" s="85"/>
    </row>
    <row r="85" s="138" customFormat="1" ht="17" customHeight="1" spans="1:11">
      <c r="A85" s="85">
        <v>83</v>
      </c>
      <c r="B85" s="86" t="s">
        <v>547</v>
      </c>
      <c r="C85" s="85" t="s">
        <v>548</v>
      </c>
      <c r="D85" s="87">
        <v>137</v>
      </c>
      <c r="E85" s="88">
        <v>31435.09</v>
      </c>
      <c r="F85" s="87">
        <v>0</v>
      </c>
      <c r="G85" s="163">
        <f t="shared" si="6"/>
        <v>0</v>
      </c>
      <c r="H85" s="90">
        <f t="shared" si="7"/>
        <v>0.5</v>
      </c>
      <c r="I85" s="98">
        <f t="shared" si="8"/>
        <v>15710</v>
      </c>
      <c r="J85" s="101" t="s">
        <v>19</v>
      </c>
      <c r="K85" s="85"/>
    </row>
    <row r="86" s="208" customFormat="1" ht="17" customHeight="1" spans="1:11">
      <c r="A86" s="85">
        <v>84</v>
      </c>
      <c r="B86" s="111" t="s">
        <v>549</v>
      </c>
      <c r="C86" s="112" t="s">
        <v>550</v>
      </c>
      <c r="D86" s="113">
        <v>425</v>
      </c>
      <c r="E86" s="114">
        <v>118776.79</v>
      </c>
      <c r="F86" s="113">
        <v>1</v>
      </c>
      <c r="G86" s="163">
        <f t="shared" si="6"/>
        <v>0.00234741784037559</v>
      </c>
      <c r="H86" s="90">
        <f t="shared" si="7"/>
        <v>0.463662262532886</v>
      </c>
      <c r="I86" s="98">
        <f t="shared" si="8"/>
        <v>55070</v>
      </c>
      <c r="J86" s="101" t="s">
        <v>19</v>
      </c>
      <c r="K86" s="112"/>
    </row>
    <row r="87" s="138" customFormat="1" ht="17" customHeight="1" spans="1:11">
      <c r="A87" s="85">
        <v>85</v>
      </c>
      <c r="B87" s="86" t="s">
        <v>551</v>
      </c>
      <c r="C87" s="85" t="s">
        <v>552</v>
      </c>
      <c r="D87" s="87">
        <v>45</v>
      </c>
      <c r="E87" s="88">
        <v>10947.72</v>
      </c>
      <c r="F87" s="87">
        <v>0</v>
      </c>
      <c r="G87" s="163">
        <f t="shared" si="6"/>
        <v>0</v>
      </c>
      <c r="H87" s="90">
        <f t="shared" si="7"/>
        <v>0.5</v>
      </c>
      <c r="I87" s="98">
        <f t="shared" si="8"/>
        <v>5470</v>
      </c>
      <c r="J87" s="101" t="s">
        <v>19</v>
      </c>
      <c r="K87" s="85"/>
    </row>
    <row r="88" s="138" customFormat="1" ht="17" customHeight="1" spans="1:11">
      <c r="A88" s="85">
        <v>86</v>
      </c>
      <c r="B88" s="86" t="s">
        <v>553</v>
      </c>
      <c r="C88" s="85" t="s">
        <v>554</v>
      </c>
      <c r="D88" s="87">
        <v>16</v>
      </c>
      <c r="E88" s="88">
        <v>320.64</v>
      </c>
      <c r="F88" s="87">
        <v>0</v>
      </c>
      <c r="G88" s="163">
        <f t="shared" si="6"/>
        <v>0</v>
      </c>
      <c r="H88" s="90">
        <f t="shared" si="7"/>
        <v>0.5</v>
      </c>
      <c r="I88" s="98">
        <f t="shared" si="8"/>
        <v>160</v>
      </c>
      <c r="J88" s="101" t="s">
        <v>19</v>
      </c>
      <c r="K88" s="85"/>
    </row>
    <row r="89" s="208" customFormat="1" ht="17" customHeight="1" spans="1:16384">
      <c r="A89" s="85">
        <v>87</v>
      </c>
      <c r="B89" s="86" t="s">
        <v>555</v>
      </c>
      <c r="C89" s="85" t="s">
        <v>556</v>
      </c>
      <c r="D89" s="87">
        <v>13</v>
      </c>
      <c r="E89" s="88">
        <v>4399.32</v>
      </c>
      <c r="F89" s="87">
        <v>0</v>
      </c>
      <c r="G89" s="163">
        <f t="shared" si="6"/>
        <v>0</v>
      </c>
      <c r="H89" s="90">
        <f t="shared" si="7"/>
        <v>0.5</v>
      </c>
      <c r="I89" s="98">
        <f t="shared" si="8"/>
        <v>2190</v>
      </c>
      <c r="J89" s="101" t="s">
        <v>19</v>
      </c>
      <c r="K89" s="85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37"/>
      <c r="BM89" s="137"/>
      <c r="BN89" s="137"/>
      <c r="BO89" s="137"/>
      <c r="BP89" s="137"/>
      <c r="BQ89" s="137"/>
      <c r="BR89" s="137"/>
      <c r="BS89" s="137"/>
      <c r="BT89" s="137"/>
      <c r="BU89" s="137"/>
      <c r="BV89" s="137"/>
      <c r="BW89" s="137"/>
      <c r="BX89" s="137"/>
      <c r="BY89" s="137"/>
      <c r="BZ89" s="137"/>
      <c r="CA89" s="137"/>
      <c r="CB89" s="137"/>
      <c r="CC89" s="137"/>
      <c r="CD89" s="137"/>
      <c r="CE89" s="137"/>
      <c r="CF89" s="137"/>
      <c r="CG89" s="137"/>
      <c r="CH89" s="137"/>
      <c r="CI89" s="137"/>
      <c r="CJ89" s="137"/>
      <c r="CK89" s="137"/>
      <c r="CL89" s="137"/>
      <c r="CM89" s="137"/>
      <c r="CN89" s="137"/>
      <c r="CO89" s="137"/>
      <c r="CP89" s="137"/>
      <c r="CQ89" s="137"/>
      <c r="CR89" s="137"/>
      <c r="CS89" s="137"/>
      <c r="CT89" s="137"/>
      <c r="CU89" s="137"/>
      <c r="CV89" s="137"/>
      <c r="CW89" s="137"/>
      <c r="CX89" s="137"/>
      <c r="CY89" s="137"/>
      <c r="CZ89" s="137"/>
      <c r="DA89" s="137"/>
      <c r="DB89" s="137"/>
      <c r="DC89" s="137"/>
      <c r="DD89" s="137"/>
      <c r="DE89" s="137"/>
      <c r="DF89" s="137"/>
      <c r="DG89" s="137"/>
      <c r="DH89" s="137"/>
      <c r="DI89" s="137"/>
      <c r="DJ89" s="137"/>
      <c r="DK89" s="137"/>
      <c r="DL89" s="137"/>
      <c r="DM89" s="137"/>
      <c r="DN89" s="137"/>
      <c r="DO89" s="137"/>
      <c r="DP89" s="137"/>
      <c r="DQ89" s="137"/>
      <c r="DR89" s="137"/>
      <c r="DS89" s="137"/>
      <c r="DT89" s="137"/>
      <c r="DU89" s="137"/>
      <c r="DV89" s="137"/>
      <c r="DW89" s="137"/>
      <c r="DX89" s="137"/>
      <c r="DY89" s="137"/>
      <c r="DZ89" s="137"/>
      <c r="EA89" s="137"/>
      <c r="EB89" s="137"/>
      <c r="EC89" s="137"/>
      <c r="ED89" s="137"/>
      <c r="EE89" s="137"/>
      <c r="EF89" s="137"/>
      <c r="EG89" s="137"/>
      <c r="EH89" s="137"/>
      <c r="EI89" s="137"/>
      <c r="EJ89" s="137"/>
      <c r="EK89" s="137"/>
      <c r="EL89" s="137"/>
      <c r="EM89" s="137"/>
      <c r="EN89" s="137"/>
      <c r="EO89" s="137"/>
      <c r="EP89" s="137"/>
      <c r="EQ89" s="137"/>
      <c r="ER89" s="137"/>
      <c r="ES89" s="137"/>
      <c r="ET89" s="137"/>
      <c r="EU89" s="137"/>
      <c r="EV89" s="137"/>
      <c r="EW89" s="137"/>
      <c r="EX89" s="137"/>
      <c r="EY89" s="137"/>
      <c r="EZ89" s="137"/>
      <c r="FA89" s="137"/>
      <c r="FB89" s="137"/>
      <c r="FC89" s="137"/>
      <c r="FD89" s="137"/>
      <c r="FE89" s="137"/>
      <c r="FF89" s="137"/>
      <c r="FG89" s="137"/>
      <c r="FH89" s="137"/>
      <c r="FI89" s="137"/>
      <c r="FJ89" s="137"/>
      <c r="FK89" s="137"/>
      <c r="FL89" s="137"/>
      <c r="FM89" s="137"/>
      <c r="FN89" s="137"/>
      <c r="FO89" s="137"/>
      <c r="FP89" s="137"/>
      <c r="FQ89" s="137"/>
      <c r="FR89" s="137"/>
      <c r="FS89" s="137"/>
      <c r="FT89" s="137"/>
      <c r="FU89" s="137"/>
      <c r="FV89" s="137"/>
      <c r="FW89" s="137"/>
      <c r="FX89" s="137"/>
      <c r="FY89" s="137"/>
      <c r="FZ89" s="137"/>
      <c r="GA89" s="137"/>
      <c r="GB89" s="137"/>
      <c r="GC89" s="137"/>
      <c r="GD89" s="137"/>
      <c r="GE89" s="137"/>
      <c r="GF89" s="137"/>
      <c r="GG89" s="137"/>
      <c r="GH89" s="137"/>
      <c r="GI89" s="137"/>
      <c r="GJ89" s="137"/>
      <c r="GK89" s="137"/>
      <c r="GL89" s="137"/>
      <c r="GM89" s="137"/>
      <c r="GN89" s="137"/>
      <c r="GO89" s="137"/>
      <c r="GP89" s="137"/>
      <c r="GQ89" s="137"/>
      <c r="GR89" s="137"/>
      <c r="GS89" s="137"/>
      <c r="GT89" s="137"/>
      <c r="GU89" s="137"/>
      <c r="GV89" s="137"/>
      <c r="GW89" s="137"/>
      <c r="GX89" s="137"/>
      <c r="GY89" s="137"/>
      <c r="GZ89" s="137"/>
      <c r="HA89" s="137"/>
      <c r="HB89" s="137"/>
      <c r="HC89" s="137"/>
      <c r="HD89" s="137"/>
      <c r="HE89" s="137"/>
      <c r="HF89" s="137"/>
      <c r="HG89" s="137"/>
      <c r="HH89" s="137"/>
      <c r="HI89" s="137"/>
      <c r="HJ89" s="137"/>
      <c r="HK89" s="137"/>
      <c r="HL89" s="137"/>
      <c r="HM89" s="137"/>
      <c r="HN89" s="137"/>
      <c r="HO89" s="137"/>
      <c r="HP89" s="137"/>
      <c r="HQ89" s="137"/>
      <c r="HR89" s="137"/>
      <c r="HS89" s="137"/>
      <c r="HT89" s="137"/>
      <c r="HU89" s="137"/>
      <c r="HV89" s="137"/>
      <c r="HW89" s="137"/>
      <c r="HX89" s="137"/>
      <c r="HY89" s="137"/>
      <c r="HZ89" s="137"/>
      <c r="IA89" s="137"/>
      <c r="IB89" s="137"/>
      <c r="IC89" s="137"/>
      <c r="ID89" s="137"/>
      <c r="IE89" s="137"/>
      <c r="IF89" s="137"/>
      <c r="IG89" s="137"/>
      <c r="IH89" s="137"/>
      <c r="II89" s="137"/>
      <c r="IJ89" s="137"/>
      <c r="IK89" s="137"/>
      <c r="IL89" s="137"/>
      <c r="IM89" s="137"/>
      <c r="IN89" s="137"/>
      <c r="IO89" s="137"/>
      <c r="IP89" s="137"/>
      <c r="IQ89" s="137"/>
      <c r="IR89" s="137"/>
      <c r="IS89" s="137"/>
      <c r="IT89" s="137"/>
      <c r="IU89" s="137"/>
      <c r="IV89" s="137"/>
      <c r="IW89" s="137"/>
      <c r="IX89" s="137"/>
      <c r="IY89" s="137"/>
      <c r="IZ89" s="137"/>
      <c r="JA89" s="137"/>
      <c r="JB89" s="137"/>
      <c r="JC89" s="137"/>
      <c r="JD89" s="137"/>
      <c r="JE89" s="137"/>
      <c r="JF89" s="137"/>
      <c r="JG89" s="137"/>
      <c r="JH89" s="137"/>
      <c r="JI89" s="137"/>
      <c r="JJ89" s="137"/>
      <c r="JK89" s="137"/>
      <c r="JL89" s="137"/>
      <c r="JM89" s="137"/>
      <c r="JN89" s="137"/>
      <c r="JO89" s="137"/>
      <c r="JP89" s="137"/>
      <c r="JQ89" s="137"/>
      <c r="JR89" s="137"/>
      <c r="JS89" s="137"/>
      <c r="JT89" s="137"/>
      <c r="JU89" s="137"/>
      <c r="JV89" s="137"/>
      <c r="JW89" s="137"/>
      <c r="JX89" s="137"/>
      <c r="JY89" s="137"/>
      <c r="JZ89" s="137"/>
      <c r="KA89" s="137"/>
      <c r="KB89" s="137"/>
      <c r="KC89" s="137"/>
      <c r="KD89" s="137"/>
      <c r="KE89" s="137"/>
      <c r="KF89" s="137"/>
      <c r="KG89" s="137"/>
      <c r="KH89" s="137"/>
      <c r="KI89" s="137"/>
      <c r="KJ89" s="137"/>
      <c r="KK89" s="137"/>
      <c r="KL89" s="137"/>
      <c r="KM89" s="137"/>
      <c r="KN89" s="137"/>
      <c r="KO89" s="137"/>
      <c r="KP89" s="137"/>
      <c r="KQ89" s="137"/>
      <c r="KR89" s="137"/>
      <c r="KS89" s="137"/>
      <c r="KT89" s="137"/>
      <c r="KU89" s="137"/>
      <c r="KV89" s="137"/>
      <c r="KW89" s="137"/>
      <c r="KX89" s="137"/>
      <c r="KY89" s="137"/>
      <c r="KZ89" s="137"/>
      <c r="LA89" s="137"/>
      <c r="LB89" s="137"/>
      <c r="LC89" s="137"/>
      <c r="LD89" s="137"/>
      <c r="LE89" s="137"/>
      <c r="LF89" s="137"/>
      <c r="LG89" s="137"/>
      <c r="LH89" s="137"/>
      <c r="LI89" s="137"/>
      <c r="LJ89" s="137"/>
      <c r="LK89" s="137"/>
      <c r="LL89" s="137"/>
      <c r="LM89" s="137"/>
      <c r="LN89" s="137"/>
      <c r="LO89" s="137"/>
      <c r="LP89" s="137"/>
      <c r="LQ89" s="137"/>
      <c r="LR89" s="137"/>
      <c r="LS89" s="137"/>
      <c r="LT89" s="137"/>
      <c r="LU89" s="137"/>
      <c r="LV89" s="137"/>
      <c r="LW89" s="137"/>
      <c r="LX89" s="137"/>
      <c r="LY89" s="137"/>
      <c r="LZ89" s="137"/>
      <c r="MA89" s="137"/>
      <c r="MB89" s="137"/>
      <c r="MC89" s="137"/>
      <c r="MD89" s="137"/>
      <c r="ME89" s="137"/>
      <c r="MF89" s="137"/>
      <c r="MG89" s="137"/>
      <c r="MH89" s="137"/>
      <c r="MI89" s="137"/>
      <c r="MJ89" s="137"/>
      <c r="MK89" s="137"/>
      <c r="ML89" s="137"/>
      <c r="MM89" s="137"/>
      <c r="MN89" s="137"/>
      <c r="MO89" s="137"/>
      <c r="MP89" s="137"/>
      <c r="MQ89" s="137"/>
      <c r="MR89" s="137"/>
      <c r="MS89" s="137"/>
      <c r="MT89" s="137"/>
      <c r="MU89" s="137"/>
      <c r="MV89" s="137"/>
      <c r="MW89" s="137"/>
      <c r="MX89" s="137"/>
      <c r="MY89" s="137"/>
      <c r="MZ89" s="137"/>
      <c r="NA89" s="137"/>
      <c r="NB89" s="137"/>
      <c r="NC89" s="137"/>
      <c r="ND89" s="137"/>
      <c r="NE89" s="137"/>
      <c r="NF89" s="137"/>
      <c r="NG89" s="137"/>
      <c r="NH89" s="137"/>
      <c r="NI89" s="137"/>
      <c r="NJ89" s="137"/>
      <c r="NK89" s="137"/>
      <c r="NL89" s="137"/>
      <c r="NM89" s="137"/>
      <c r="NN89" s="137"/>
      <c r="NO89" s="137"/>
      <c r="NP89" s="137"/>
      <c r="NQ89" s="137"/>
      <c r="NR89" s="137"/>
      <c r="NS89" s="137"/>
      <c r="NT89" s="137"/>
      <c r="NU89" s="137"/>
      <c r="NV89" s="137"/>
      <c r="NW89" s="137"/>
      <c r="NX89" s="137"/>
      <c r="NY89" s="137"/>
      <c r="NZ89" s="137"/>
      <c r="OA89" s="137"/>
      <c r="OB89" s="137"/>
      <c r="OC89" s="137"/>
      <c r="OD89" s="137"/>
      <c r="OE89" s="137"/>
      <c r="OF89" s="137"/>
      <c r="OG89" s="137"/>
      <c r="OH89" s="137"/>
      <c r="OI89" s="137"/>
      <c r="OJ89" s="137"/>
      <c r="OK89" s="137"/>
      <c r="OL89" s="137"/>
      <c r="OM89" s="137"/>
      <c r="ON89" s="137"/>
      <c r="OO89" s="137"/>
      <c r="OP89" s="137"/>
      <c r="OQ89" s="137"/>
      <c r="OR89" s="137"/>
      <c r="OS89" s="137"/>
      <c r="OT89" s="137"/>
      <c r="OU89" s="137"/>
      <c r="OV89" s="137"/>
      <c r="OW89" s="137"/>
      <c r="OX89" s="137"/>
      <c r="OY89" s="137"/>
      <c r="OZ89" s="137"/>
      <c r="PA89" s="137"/>
      <c r="PB89" s="137"/>
      <c r="PC89" s="137"/>
      <c r="PD89" s="137"/>
      <c r="PE89" s="137"/>
      <c r="PF89" s="137"/>
      <c r="PG89" s="137"/>
      <c r="PH89" s="137"/>
      <c r="PI89" s="137"/>
      <c r="PJ89" s="137"/>
      <c r="PK89" s="137"/>
      <c r="PL89" s="137"/>
      <c r="PM89" s="137"/>
      <c r="PN89" s="137"/>
      <c r="PO89" s="137"/>
      <c r="PP89" s="137"/>
      <c r="PQ89" s="137"/>
      <c r="PR89" s="137"/>
      <c r="PS89" s="137"/>
      <c r="PT89" s="137"/>
      <c r="PU89" s="137"/>
      <c r="PV89" s="137"/>
      <c r="PW89" s="137"/>
      <c r="PX89" s="137"/>
      <c r="PY89" s="137"/>
      <c r="PZ89" s="137"/>
      <c r="QA89" s="137"/>
      <c r="QB89" s="137"/>
      <c r="QC89" s="137"/>
      <c r="QD89" s="137"/>
      <c r="QE89" s="137"/>
      <c r="QF89" s="137"/>
      <c r="QG89" s="137"/>
      <c r="QH89" s="137"/>
      <c r="QI89" s="137"/>
      <c r="QJ89" s="137"/>
      <c r="QK89" s="137"/>
      <c r="QL89" s="137"/>
      <c r="QM89" s="137"/>
      <c r="QN89" s="137"/>
      <c r="QO89" s="137"/>
      <c r="QP89" s="137"/>
      <c r="QQ89" s="137"/>
      <c r="QR89" s="137"/>
      <c r="QS89" s="137"/>
      <c r="QT89" s="137"/>
      <c r="QU89" s="137"/>
      <c r="QV89" s="137"/>
      <c r="QW89" s="137"/>
      <c r="QX89" s="137"/>
      <c r="QY89" s="137"/>
      <c r="QZ89" s="137"/>
      <c r="RA89" s="137"/>
      <c r="RB89" s="137"/>
      <c r="RC89" s="137"/>
      <c r="RD89" s="137"/>
      <c r="RE89" s="137"/>
      <c r="RF89" s="137"/>
      <c r="RG89" s="137"/>
      <c r="RH89" s="137"/>
      <c r="RI89" s="137"/>
      <c r="RJ89" s="137"/>
      <c r="RK89" s="137"/>
      <c r="RL89" s="137"/>
      <c r="RM89" s="137"/>
      <c r="RN89" s="137"/>
      <c r="RO89" s="137"/>
      <c r="RP89" s="137"/>
      <c r="RQ89" s="137"/>
      <c r="RR89" s="137"/>
      <c r="RS89" s="137"/>
      <c r="RT89" s="137"/>
      <c r="RU89" s="137"/>
      <c r="RV89" s="137"/>
      <c r="RW89" s="137"/>
      <c r="RX89" s="137"/>
      <c r="RY89" s="137"/>
      <c r="RZ89" s="137"/>
      <c r="SA89" s="137"/>
      <c r="SB89" s="137"/>
      <c r="SC89" s="137"/>
      <c r="SD89" s="137"/>
      <c r="SE89" s="137"/>
      <c r="SF89" s="137"/>
      <c r="SG89" s="137"/>
      <c r="SH89" s="137"/>
      <c r="SI89" s="137"/>
      <c r="SJ89" s="137"/>
      <c r="SK89" s="137"/>
      <c r="SL89" s="137"/>
      <c r="SM89" s="137"/>
      <c r="SN89" s="137"/>
      <c r="SO89" s="137"/>
      <c r="SP89" s="137"/>
      <c r="SQ89" s="137"/>
      <c r="SR89" s="137"/>
      <c r="SS89" s="137"/>
      <c r="ST89" s="137"/>
      <c r="SU89" s="137"/>
      <c r="SV89" s="137"/>
      <c r="SW89" s="137"/>
      <c r="SX89" s="137"/>
      <c r="SY89" s="137"/>
      <c r="SZ89" s="137"/>
      <c r="TA89" s="137"/>
      <c r="TB89" s="137"/>
      <c r="TC89" s="137"/>
      <c r="TD89" s="137"/>
      <c r="TE89" s="137"/>
      <c r="TF89" s="137"/>
      <c r="TG89" s="137"/>
      <c r="TH89" s="137"/>
      <c r="TI89" s="137"/>
      <c r="TJ89" s="137"/>
      <c r="TK89" s="137"/>
      <c r="TL89" s="137"/>
      <c r="TM89" s="137"/>
      <c r="TN89" s="137"/>
      <c r="TO89" s="137"/>
      <c r="TP89" s="137"/>
      <c r="TQ89" s="137"/>
      <c r="TR89" s="137"/>
      <c r="TS89" s="137"/>
      <c r="TT89" s="137"/>
      <c r="TU89" s="137"/>
      <c r="TV89" s="137"/>
      <c r="TW89" s="137"/>
      <c r="TX89" s="137"/>
      <c r="TY89" s="137"/>
      <c r="TZ89" s="137"/>
      <c r="UA89" s="137"/>
      <c r="UB89" s="137"/>
      <c r="UC89" s="137"/>
      <c r="UD89" s="137"/>
      <c r="UE89" s="137"/>
      <c r="UF89" s="137"/>
      <c r="UG89" s="137"/>
      <c r="UH89" s="137"/>
      <c r="UI89" s="137"/>
      <c r="UJ89" s="137"/>
      <c r="UK89" s="137"/>
      <c r="UL89" s="137"/>
      <c r="UM89" s="137"/>
      <c r="UN89" s="137"/>
      <c r="UO89" s="137"/>
      <c r="UP89" s="137"/>
      <c r="UQ89" s="137"/>
      <c r="UR89" s="137"/>
      <c r="US89" s="137"/>
      <c r="UT89" s="137"/>
      <c r="UU89" s="137"/>
      <c r="UV89" s="137"/>
      <c r="UW89" s="137"/>
      <c r="UX89" s="137"/>
      <c r="UY89" s="137"/>
      <c r="UZ89" s="137"/>
      <c r="VA89" s="137"/>
      <c r="VB89" s="137"/>
      <c r="VC89" s="137"/>
      <c r="VD89" s="137"/>
      <c r="VE89" s="137"/>
      <c r="VF89" s="137"/>
      <c r="VG89" s="137"/>
      <c r="VH89" s="137"/>
      <c r="VI89" s="137"/>
      <c r="VJ89" s="137"/>
      <c r="VK89" s="137"/>
      <c r="VL89" s="137"/>
      <c r="VM89" s="137"/>
      <c r="VN89" s="137"/>
      <c r="VO89" s="137"/>
      <c r="VP89" s="137"/>
      <c r="VQ89" s="137"/>
      <c r="VR89" s="137"/>
      <c r="VS89" s="137"/>
      <c r="VT89" s="137"/>
      <c r="VU89" s="137"/>
      <c r="VV89" s="137"/>
      <c r="VW89" s="137"/>
      <c r="VX89" s="137"/>
      <c r="VY89" s="137"/>
      <c r="VZ89" s="137"/>
      <c r="WA89" s="137"/>
      <c r="WB89" s="137"/>
      <c r="WC89" s="137"/>
      <c r="WD89" s="137"/>
      <c r="WE89" s="137"/>
      <c r="WF89" s="137"/>
      <c r="WG89" s="137"/>
      <c r="WH89" s="137"/>
      <c r="WI89" s="137"/>
      <c r="WJ89" s="137"/>
      <c r="WK89" s="137"/>
      <c r="WL89" s="137"/>
      <c r="WM89" s="137"/>
      <c r="WN89" s="137"/>
      <c r="WO89" s="137"/>
      <c r="WP89" s="137"/>
      <c r="WQ89" s="137"/>
      <c r="WR89" s="137"/>
      <c r="WS89" s="137"/>
      <c r="WT89" s="137"/>
      <c r="WU89" s="137"/>
      <c r="WV89" s="137"/>
      <c r="WW89" s="137"/>
      <c r="WX89" s="137"/>
      <c r="WY89" s="137"/>
      <c r="WZ89" s="137"/>
      <c r="XA89" s="137"/>
      <c r="XB89" s="137"/>
      <c r="XC89" s="137"/>
      <c r="XD89" s="137"/>
      <c r="XE89" s="137"/>
      <c r="XF89" s="137"/>
      <c r="XG89" s="137"/>
      <c r="XH89" s="137"/>
      <c r="XI89" s="137"/>
      <c r="XJ89" s="137"/>
      <c r="XK89" s="137"/>
      <c r="XL89" s="137"/>
      <c r="XM89" s="137"/>
      <c r="XN89" s="137"/>
      <c r="XO89" s="137"/>
      <c r="XP89" s="137"/>
      <c r="XQ89" s="137"/>
      <c r="XR89" s="137"/>
      <c r="XS89" s="137"/>
      <c r="XT89" s="137"/>
      <c r="XU89" s="137"/>
      <c r="XV89" s="137"/>
      <c r="XW89" s="137"/>
      <c r="XX89" s="137"/>
      <c r="XY89" s="137"/>
      <c r="XZ89" s="137"/>
      <c r="YA89" s="137"/>
      <c r="YB89" s="137"/>
      <c r="YC89" s="137"/>
      <c r="YD89" s="137"/>
      <c r="YE89" s="137"/>
      <c r="YF89" s="137"/>
      <c r="YG89" s="137"/>
      <c r="YH89" s="137"/>
      <c r="YI89" s="137"/>
      <c r="YJ89" s="137"/>
      <c r="YK89" s="137"/>
      <c r="YL89" s="137"/>
      <c r="YM89" s="137"/>
      <c r="YN89" s="137"/>
      <c r="YO89" s="137"/>
      <c r="YP89" s="137"/>
      <c r="YQ89" s="137"/>
      <c r="YR89" s="137"/>
      <c r="YS89" s="137"/>
      <c r="YT89" s="137"/>
      <c r="YU89" s="137"/>
      <c r="YV89" s="137"/>
      <c r="YW89" s="137"/>
      <c r="YX89" s="137"/>
      <c r="YY89" s="137"/>
      <c r="YZ89" s="137"/>
      <c r="ZA89" s="137"/>
      <c r="ZB89" s="137"/>
      <c r="ZC89" s="137"/>
      <c r="ZD89" s="137"/>
      <c r="ZE89" s="137"/>
      <c r="ZF89" s="137"/>
      <c r="ZG89" s="137"/>
      <c r="ZH89" s="137"/>
      <c r="ZI89" s="137"/>
      <c r="ZJ89" s="137"/>
      <c r="ZK89" s="137"/>
      <c r="ZL89" s="137"/>
      <c r="ZM89" s="137"/>
      <c r="ZN89" s="137"/>
      <c r="ZO89" s="137"/>
      <c r="ZP89" s="137"/>
      <c r="ZQ89" s="137"/>
      <c r="ZR89" s="137"/>
      <c r="ZS89" s="137"/>
      <c r="ZT89" s="137"/>
      <c r="ZU89" s="137"/>
      <c r="ZV89" s="137"/>
      <c r="ZW89" s="137"/>
      <c r="ZX89" s="137"/>
      <c r="ZY89" s="137"/>
      <c r="ZZ89" s="137"/>
      <c r="AAA89" s="137"/>
      <c r="AAB89" s="137"/>
      <c r="AAC89" s="137"/>
      <c r="AAD89" s="137"/>
      <c r="AAE89" s="137"/>
      <c r="AAF89" s="137"/>
      <c r="AAG89" s="137"/>
      <c r="AAH89" s="137"/>
      <c r="AAI89" s="137"/>
      <c r="AAJ89" s="137"/>
      <c r="AAK89" s="137"/>
      <c r="AAL89" s="137"/>
      <c r="AAM89" s="137"/>
      <c r="AAN89" s="137"/>
      <c r="AAO89" s="137"/>
      <c r="AAP89" s="137"/>
      <c r="AAQ89" s="137"/>
      <c r="AAR89" s="137"/>
      <c r="AAS89" s="137"/>
      <c r="AAT89" s="137"/>
      <c r="AAU89" s="137"/>
      <c r="AAV89" s="137"/>
      <c r="AAW89" s="137"/>
      <c r="AAX89" s="137"/>
      <c r="AAY89" s="137"/>
      <c r="AAZ89" s="137"/>
      <c r="ABA89" s="137"/>
      <c r="ABB89" s="137"/>
      <c r="ABC89" s="137"/>
      <c r="ABD89" s="137"/>
      <c r="ABE89" s="137"/>
      <c r="ABF89" s="137"/>
      <c r="ABG89" s="137"/>
      <c r="ABH89" s="137"/>
      <c r="ABI89" s="137"/>
      <c r="ABJ89" s="137"/>
      <c r="ABK89" s="137"/>
      <c r="ABL89" s="137"/>
      <c r="ABM89" s="137"/>
      <c r="ABN89" s="137"/>
      <c r="ABO89" s="137"/>
      <c r="ABP89" s="137"/>
      <c r="ABQ89" s="137"/>
      <c r="ABR89" s="137"/>
      <c r="ABS89" s="137"/>
      <c r="ABT89" s="137"/>
      <c r="ABU89" s="137"/>
      <c r="ABV89" s="137"/>
      <c r="ABW89" s="137"/>
      <c r="ABX89" s="137"/>
      <c r="ABY89" s="137"/>
      <c r="ABZ89" s="137"/>
      <c r="ACA89" s="137"/>
      <c r="ACB89" s="137"/>
      <c r="ACC89" s="137"/>
      <c r="ACD89" s="137"/>
      <c r="ACE89" s="137"/>
      <c r="ACF89" s="137"/>
      <c r="ACG89" s="137"/>
      <c r="ACH89" s="137"/>
      <c r="ACI89" s="137"/>
      <c r="ACJ89" s="137"/>
      <c r="ACK89" s="137"/>
      <c r="ACL89" s="137"/>
      <c r="ACM89" s="137"/>
      <c r="ACN89" s="137"/>
      <c r="ACO89" s="137"/>
      <c r="ACP89" s="137"/>
      <c r="ACQ89" s="137"/>
      <c r="ACR89" s="137"/>
      <c r="ACS89" s="137"/>
      <c r="ACT89" s="137"/>
      <c r="ACU89" s="137"/>
      <c r="ACV89" s="137"/>
      <c r="ACW89" s="137"/>
      <c r="ACX89" s="137"/>
      <c r="ACY89" s="137"/>
      <c r="ACZ89" s="137"/>
      <c r="ADA89" s="137"/>
      <c r="ADB89" s="137"/>
      <c r="ADC89" s="137"/>
      <c r="ADD89" s="137"/>
      <c r="ADE89" s="137"/>
      <c r="ADF89" s="137"/>
      <c r="ADG89" s="137"/>
      <c r="ADH89" s="137"/>
      <c r="ADI89" s="137"/>
      <c r="ADJ89" s="137"/>
      <c r="ADK89" s="137"/>
      <c r="ADL89" s="137"/>
      <c r="ADM89" s="137"/>
      <c r="ADN89" s="137"/>
      <c r="ADO89" s="137"/>
      <c r="ADP89" s="137"/>
      <c r="ADQ89" s="137"/>
      <c r="ADR89" s="137"/>
      <c r="ADS89" s="137"/>
      <c r="ADT89" s="137"/>
      <c r="ADU89" s="137"/>
      <c r="ADV89" s="137"/>
      <c r="ADW89" s="137"/>
      <c r="ADX89" s="137"/>
      <c r="ADY89" s="137"/>
      <c r="ADZ89" s="137"/>
      <c r="AEA89" s="137"/>
      <c r="AEB89" s="137"/>
      <c r="AEC89" s="137"/>
      <c r="AED89" s="137"/>
      <c r="AEE89" s="137"/>
      <c r="AEF89" s="137"/>
      <c r="AEG89" s="137"/>
      <c r="AEH89" s="137"/>
      <c r="AEI89" s="137"/>
      <c r="AEJ89" s="137"/>
      <c r="AEK89" s="137"/>
      <c r="AEL89" s="137"/>
      <c r="AEM89" s="137"/>
      <c r="AEN89" s="137"/>
      <c r="AEO89" s="137"/>
      <c r="AEP89" s="137"/>
      <c r="AEQ89" s="137"/>
      <c r="AER89" s="137"/>
      <c r="AES89" s="137"/>
      <c r="AET89" s="137"/>
      <c r="AEU89" s="137"/>
      <c r="AEV89" s="137"/>
      <c r="AEW89" s="137"/>
      <c r="AEX89" s="137"/>
      <c r="AEY89" s="137"/>
      <c r="AEZ89" s="137"/>
      <c r="AFA89" s="137"/>
      <c r="AFB89" s="137"/>
      <c r="AFC89" s="137"/>
      <c r="AFD89" s="137"/>
      <c r="AFE89" s="137"/>
      <c r="AFF89" s="137"/>
      <c r="AFG89" s="137"/>
      <c r="AFH89" s="137"/>
      <c r="AFI89" s="137"/>
      <c r="AFJ89" s="137"/>
      <c r="AFK89" s="137"/>
      <c r="AFL89" s="137"/>
      <c r="AFM89" s="137"/>
      <c r="AFN89" s="137"/>
      <c r="AFO89" s="137"/>
      <c r="AFP89" s="137"/>
      <c r="AFQ89" s="137"/>
      <c r="AFR89" s="137"/>
      <c r="AFS89" s="137"/>
      <c r="AFT89" s="137"/>
      <c r="AFU89" s="137"/>
      <c r="AFV89" s="137"/>
      <c r="AFW89" s="137"/>
      <c r="AFX89" s="137"/>
      <c r="AFY89" s="137"/>
      <c r="AFZ89" s="137"/>
      <c r="AGA89" s="137"/>
      <c r="AGB89" s="137"/>
      <c r="AGC89" s="137"/>
      <c r="AGD89" s="137"/>
      <c r="AGE89" s="137"/>
      <c r="AGF89" s="137"/>
      <c r="AGG89" s="137"/>
      <c r="AGH89" s="137"/>
      <c r="AGI89" s="137"/>
      <c r="AGJ89" s="137"/>
      <c r="AGK89" s="137"/>
      <c r="AGL89" s="137"/>
      <c r="AGM89" s="137"/>
      <c r="AGN89" s="137"/>
      <c r="AGO89" s="137"/>
      <c r="AGP89" s="137"/>
      <c r="AGQ89" s="137"/>
      <c r="AGR89" s="137"/>
      <c r="AGS89" s="137"/>
      <c r="AGT89" s="137"/>
      <c r="AGU89" s="137"/>
      <c r="AGV89" s="137"/>
      <c r="AGW89" s="137"/>
      <c r="AGX89" s="137"/>
      <c r="AGY89" s="137"/>
      <c r="AGZ89" s="137"/>
      <c r="AHA89" s="137"/>
      <c r="AHB89" s="137"/>
      <c r="AHC89" s="137"/>
      <c r="AHD89" s="137"/>
      <c r="AHE89" s="137"/>
      <c r="AHF89" s="137"/>
      <c r="AHG89" s="137"/>
      <c r="AHH89" s="137"/>
      <c r="AHI89" s="137"/>
      <c r="AHJ89" s="137"/>
      <c r="AHK89" s="137"/>
      <c r="AHL89" s="137"/>
      <c r="AHM89" s="137"/>
      <c r="AHN89" s="137"/>
      <c r="AHO89" s="137"/>
      <c r="AHP89" s="137"/>
      <c r="AHQ89" s="137"/>
      <c r="AHR89" s="137"/>
      <c r="AHS89" s="137"/>
      <c r="AHT89" s="137"/>
      <c r="AHU89" s="137"/>
      <c r="AHV89" s="137"/>
      <c r="AHW89" s="137"/>
      <c r="AHX89" s="137"/>
      <c r="AHY89" s="137"/>
      <c r="AHZ89" s="137"/>
      <c r="AIA89" s="137"/>
      <c r="AIB89" s="137"/>
      <c r="AIC89" s="137"/>
      <c r="AID89" s="137"/>
      <c r="AIE89" s="137"/>
      <c r="AIF89" s="137"/>
      <c r="AIG89" s="137"/>
      <c r="AIH89" s="137"/>
      <c r="AII89" s="137"/>
      <c r="AIJ89" s="137"/>
      <c r="AIK89" s="137"/>
      <c r="AIL89" s="137"/>
      <c r="AIM89" s="137"/>
      <c r="AIN89" s="137"/>
      <c r="AIO89" s="137"/>
      <c r="AIP89" s="137"/>
      <c r="AIQ89" s="137"/>
      <c r="AIR89" s="137"/>
      <c r="AIS89" s="137"/>
      <c r="AIT89" s="137"/>
      <c r="AIU89" s="137"/>
      <c r="AIV89" s="137"/>
      <c r="AIW89" s="137"/>
      <c r="AIX89" s="137"/>
      <c r="AIY89" s="137"/>
      <c r="AIZ89" s="137"/>
      <c r="AJA89" s="137"/>
      <c r="AJB89" s="137"/>
      <c r="AJC89" s="137"/>
      <c r="AJD89" s="137"/>
      <c r="AJE89" s="137"/>
      <c r="AJF89" s="137"/>
      <c r="AJG89" s="137"/>
      <c r="AJH89" s="137"/>
      <c r="AJI89" s="137"/>
      <c r="AJJ89" s="137"/>
      <c r="AJK89" s="137"/>
      <c r="AJL89" s="137"/>
      <c r="AJM89" s="137"/>
      <c r="AJN89" s="137"/>
      <c r="AJO89" s="137"/>
      <c r="AJP89" s="137"/>
      <c r="AJQ89" s="137"/>
      <c r="AJR89" s="137"/>
      <c r="AJS89" s="137"/>
      <c r="AJT89" s="137"/>
      <c r="AJU89" s="137"/>
      <c r="AJV89" s="137"/>
      <c r="AJW89" s="137"/>
      <c r="AJX89" s="137"/>
      <c r="AJY89" s="137"/>
      <c r="AJZ89" s="137"/>
      <c r="AKA89" s="137"/>
      <c r="AKB89" s="137"/>
      <c r="AKC89" s="137"/>
      <c r="AKD89" s="137"/>
      <c r="AKE89" s="137"/>
      <c r="AKF89" s="137"/>
      <c r="AKG89" s="137"/>
      <c r="AKH89" s="137"/>
      <c r="AKI89" s="137"/>
      <c r="AKJ89" s="137"/>
      <c r="AKK89" s="137"/>
      <c r="AKL89" s="137"/>
      <c r="AKM89" s="137"/>
      <c r="AKN89" s="137"/>
      <c r="AKO89" s="137"/>
      <c r="AKP89" s="137"/>
      <c r="AKQ89" s="137"/>
      <c r="AKR89" s="137"/>
      <c r="AKS89" s="137"/>
      <c r="AKT89" s="137"/>
      <c r="AKU89" s="137"/>
      <c r="AKV89" s="137"/>
      <c r="AKW89" s="137"/>
      <c r="AKX89" s="137"/>
      <c r="AKY89" s="137"/>
      <c r="AKZ89" s="137"/>
      <c r="ALA89" s="137"/>
      <c r="ALB89" s="137"/>
      <c r="ALC89" s="137"/>
      <c r="ALD89" s="137"/>
      <c r="ALE89" s="137"/>
      <c r="ALF89" s="137"/>
      <c r="ALG89" s="137"/>
      <c r="ALH89" s="137"/>
      <c r="ALI89" s="137"/>
      <c r="ALJ89" s="137"/>
      <c r="ALK89" s="137"/>
      <c r="ALL89" s="137"/>
      <c r="ALM89" s="137"/>
      <c r="ALN89" s="137"/>
      <c r="ALO89" s="137"/>
      <c r="ALP89" s="137"/>
      <c r="ALQ89" s="137"/>
      <c r="ALR89" s="137"/>
      <c r="ALS89" s="137"/>
      <c r="ALT89" s="137"/>
      <c r="ALU89" s="137"/>
      <c r="ALV89" s="137"/>
      <c r="ALW89" s="137"/>
      <c r="ALX89" s="137"/>
      <c r="ALY89" s="137"/>
      <c r="ALZ89" s="137"/>
      <c r="AMA89" s="137"/>
      <c r="AMB89" s="137"/>
      <c r="AMC89" s="137"/>
      <c r="AMD89" s="137"/>
      <c r="AME89" s="137"/>
      <c r="AMF89" s="137"/>
      <c r="AMG89" s="137"/>
      <c r="AMH89" s="137"/>
      <c r="AMI89" s="137"/>
      <c r="AMJ89" s="137"/>
      <c r="AMK89" s="137"/>
      <c r="AML89" s="137"/>
      <c r="AMM89" s="137"/>
      <c r="AMN89" s="137"/>
      <c r="AMO89" s="137"/>
      <c r="AMP89" s="137"/>
      <c r="AMQ89" s="137"/>
      <c r="AMR89" s="137"/>
      <c r="AMS89" s="137"/>
      <c r="AMT89" s="137"/>
      <c r="AMU89" s="137"/>
      <c r="AMV89" s="137"/>
      <c r="AMW89" s="137"/>
      <c r="AMX89" s="137"/>
      <c r="AMY89" s="137"/>
      <c r="AMZ89" s="137"/>
      <c r="ANA89" s="137"/>
      <c r="ANB89" s="137"/>
      <c r="ANC89" s="137"/>
      <c r="AND89" s="137"/>
      <c r="ANE89" s="137"/>
      <c r="ANF89" s="137"/>
      <c r="ANG89" s="137"/>
      <c r="ANH89" s="137"/>
      <c r="ANI89" s="137"/>
      <c r="ANJ89" s="137"/>
      <c r="ANK89" s="137"/>
      <c r="ANL89" s="137"/>
      <c r="ANM89" s="137"/>
      <c r="ANN89" s="137"/>
      <c r="ANO89" s="137"/>
      <c r="ANP89" s="137"/>
      <c r="ANQ89" s="137"/>
      <c r="ANR89" s="137"/>
      <c r="ANS89" s="137"/>
      <c r="ANT89" s="137"/>
      <c r="ANU89" s="137"/>
      <c r="ANV89" s="137"/>
      <c r="ANW89" s="137"/>
      <c r="ANX89" s="137"/>
      <c r="ANY89" s="137"/>
      <c r="ANZ89" s="137"/>
      <c r="AOA89" s="137"/>
      <c r="AOB89" s="137"/>
      <c r="AOC89" s="137"/>
      <c r="AOD89" s="137"/>
      <c r="AOE89" s="137"/>
      <c r="AOF89" s="137"/>
      <c r="AOG89" s="137"/>
      <c r="AOH89" s="137"/>
      <c r="AOI89" s="137"/>
      <c r="AOJ89" s="137"/>
      <c r="AOK89" s="137"/>
      <c r="AOL89" s="137"/>
      <c r="AOM89" s="137"/>
      <c r="AON89" s="137"/>
      <c r="AOO89" s="137"/>
      <c r="AOP89" s="137"/>
      <c r="AOQ89" s="137"/>
      <c r="AOR89" s="137"/>
      <c r="AOS89" s="137"/>
      <c r="AOT89" s="137"/>
      <c r="AOU89" s="137"/>
      <c r="AOV89" s="137"/>
      <c r="AOW89" s="137"/>
      <c r="AOX89" s="137"/>
      <c r="AOY89" s="137"/>
      <c r="AOZ89" s="137"/>
      <c r="APA89" s="137"/>
      <c r="APB89" s="137"/>
      <c r="APC89" s="137"/>
      <c r="APD89" s="137"/>
      <c r="APE89" s="137"/>
      <c r="APF89" s="137"/>
      <c r="APG89" s="137"/>
      <c r="APH89" s="137"/>
      <c r="API89" s="137"/>
      <c r="APJ89" s="137"/>
      <c r="APK89" s="137"/>
      <c r="APL89" s="137"/>
      <c r="APM89" s="137"/>
      <c r="APN89" s="137"/>
      <c r="APO89" s="137"/>
      <c r="APP89" s="137"/>
      <c r="APQ89" s="137"/>
      <c r="APR89" s="137"/>
      <c r="APS89" s="137"/>
      <c r="APT89" s="137"/>
      <c r="APU89" s="137"/>
      <c r="APV89" s="137"/>
      <c r="APW89" s="137"/>
      <c r="APX89" s="137"/>
      <c r="APY89" s="137"/>
      <c r="APZ89" s="137"/>
      <c r="AQA89" s="137"/>
      <c r="AQB89" s="137"/>
      <c r="AQC89" s="137"/>
      <c r="AQD89" s="137"/>
      <c r="AQE89" s="137"/>
      <c r="AQF89" s="137"/>
      <c r="AQG89" s="137"/>
      <c r="AQH89" s="137"/>
      <c r="AQI89" s="137"/>
      <c r="AQJ89" s="137"/>
      <c r="AQK89" s="137"/>
      <c r="AQL89" s="137"/>
      <c r="AQM89" s="137"/>
      <c r="AQN89" s="137"/>
      <c r="AQO89" s="137"/>
      <c r="AQP89" s="137"/>
      <c r="AQQ89" s="137"/>
      <c r="AQR89" s="137"/>
      <c r="AQS89" s="137"/>
      <c r="AQT89" s="137"/>
      <c r="AQU89" s="137"/>
      <c r="AQV89" s="137"/>
      <c r="AQW89" s="137"/>
      <c r="AQX89" s="137"/>
      <c r="AQY89" s="137"/>
      <c r="AQZ89" s="137"/>
      <c r="ARA89" s="137"/>
      <c r="ARB89" s="137"/>
      <c r="ARC89" s="137"/>
      <c r="ARD89" s="137"/>
      <c r="ARE89" s="137"/>
      <c r="ARF89" s="137"/>
      <c r="ARG89" s="137"/>
      <c r="ARH89" s="137"/>
      <c r="ARI89" s="137"/>
      <c r="ARJ89" s="137"/>
      <c r="ARK89" s="137"/>
      <c r="ARL89" s="137"/>
      <c r="ARM89" s="137"/>
      <c r="ARN89" s="137"/>
      <c r="ARO89" s="137"/>
      <c r="ARP89" s="137"/>
      <c r="ARQ89" s="137"/>
      <c r="ARR89" s="137"/>
      <c r="ARS89" s="137"/>
      <c r="ART89" s="137"/>
      <c r="ARU89" s="137"/>
      <c r="ARV89" s="137"/>
      <c r="ARW89" s="137"/>
      <c r="ARX89" s="137"/>
      <c r="ARY89" s="137"/>
      <c r="ARZ89" s="137"/>
      <c r="ASA89" s="137"/>
      <c r="ASB89" s="137"/>
      <c r="ASC89" s="137"/>
      <c r="ASD89" s="137"/>
      <c r="ASE89" s="137"/>
      <c r="ASF89" s="137"/>
      <c r="ASG89" s="137"/>
      <c r="ASH89" s="137"/>
      <c r="ASI89" s="137"/>
      <c r="ASJ89" s="137"/>
      <c r="ASK89" s="137"/>
      <c r="ASL89" s="137"/>
      <c r="ASM89" s="137"/>
      <c r="ASN89" s="137"/>
      <c r="ASO89" s="137"/>
      <c r="ASP89" s="137"/>
      <c r="ASQ89" s="137"/>
      <c r="ASR89" s="137"/>
      <c r="ASS89" s="137"/>
      <c r="AST89" s="137"/>
      <c r="ASU89" s="137"/>
      <c r="ASV89" s="137"/>
      <c r="ASW89" s="137"/>
      <c r="ASX89" s="137"/>
      <c r="ASY89" s="137"/>
      <c r="ASZ89" s="137"/>
      <c r="ATA89" s="137"/>
      <c r="ATB89" s="137"/>
      <c r="ATC89" s="137"/>
      <c r="ATD89" s="137"/>
      <c r="ATE89" s="137"/>
      <c r="ATF89" s="137"/>
      <c r="ATG89" s="137"/>
      <c r="ATH89" s="137"/>
      <c r="ATI89" s="137"/>
      <c r="ATJ89" s="137"/>
      <c r="ATK89" s="137"/>
      <c r="ATL89" s="137"/>
      <c r="ATM89" s="137"/>
      <c r="ATN89" s="137"/>
      <c r="ATO89" s="137"/>
      <c r="ATP89" s="137"/>
      <c r="ATQ89" s="137"/>
      <c r="ATR89" s="137"/>
      <c r="ATS89" s="137"/>
      <c r="ATT89" s="137"/>
      <c r="ATU89" s="137"/>
      <c r="ATV89" s="137"/>
      <c r="ATW89" s="137"/>
      <c r="ATX89" s="137"/>
      <c r="ATY89" s="137"/>
      <c r="ATZ89" s="137"/>
      <c r="AUA89" s="137"/>
      <c r="AUB89" s="137"/>
      <c r="AUC89" s="137"/>
      <c r="AUD89" s="137"/>
      <c r="AUE89" s="137"/>
      <c r="AUF89" s="137"/>
      <c r="AUG89" s="137"/>
      <c r="AUH89" s="137"/>
      <c r="AUI89" s="137"/>
      <c r="AUJ89" s="137"/>
      <c r="AUK89" s="137"/>
      <c r="AUL89" s="137"/>
      <c r="AUM89" s="137"/>
      <c r="AUN89" s="137"/>
      <c r="AUO89" s="137"/>
      <c r="AUP89" s="137"/>
      <c r="AUQ89" s="137"/>
      <c r="AUR89" s="137"/>
      <c r="AUS89" s="137"/>
      <c r="AUT89" s="137"/>
      <c r="AUU89" s="137"/>
      <c r="AUV89" s="137"/>
      <c r="AUW89" s="137"/>
      <c r="AUX89" s="137"/>
      <c r="AUY89" s="137"/>
      <c r="AUZ89" s="137"/>
      <c r="AVA89" s="137"/>
      <c r="AVB89" s="137"/>
      <c r="AVC89" s="137"/>
      <c r="AVD89" s="137"/>
      <c r="AVE89" s="137"/>
      <c r="AVF89" s="137"/>
      <c r="AVG89" s="137"/>
      <c r="AVH89" s="137"/>
      <c r="AVI89" s="137"/>
      <c r="AVJ89" s="137"/>
      <c r="AVK89" s="137"/>
      <c r="AVL89" s="137"/>
      <c r="AVM89" s="137"/>
      <c r="AVN89" s="137"/>
      <c r="AVO89" s="137"/>
      <c r="AVP89" s="137"/>
      <c r="AVQ89" s="137"/>
      <c r="AVR89" s="137"/>
      <c r="AVS89" s="137"/>
      <c r="AVT89" s="137"/>
      <c r="AVU89" s="137"/>
      <c r="AVV89" s="137"/>
      <c r="AVW89" s="137"/>
      <c r="AVX89" s="137"/>
      <c r="AVY89" s="137"/>
      <c r="AVZ89" s="137"/>
      <c r="AWA89" s="137"/>
      <c r="AWB89" s="137"/>
      <c r="AWC89" s="137"/>
      <c r="AWD89" s="137"/>
      <c r="AWE89" s="137"/>
      <c r="AWF89" s="137"/>
      <c r="AWG89" s="137"/>
      <c r="AWH89" s="137"/>
      <c r="AWI89" s="137"/>
      <c r="AWJ89" s="137"/>
      <c r="AWK89" s="137"/>
      <c r="AWL89" s="137"/>
      <c r="AWM89" s="137"/>
      <c r="AWN89" s="137"/>
      <c r="AWO89" s="137"/>
      <c r="AWP89" s="137"/>
      <c r="AWQ89" s="137"/>
      <c r="AWR89" s="137"/>
      <c r="AWS89" s="137"/>
      <c r="AWT89" s="137"/>
      <c r="AWU89" s="137"/>
      <c r="AWV89" s="137"/>
      <c r="AWW89" s="137"/>
      <c r="AWX89" s="137"/>
      <c r="AWY89" s="137"/>
      <c r="AWZ89" s="137"/>
      <c r="AXA89" s="137"/>
      <c r="AXB89" s="137"/>
      <c r="AXC89" s="137"/>
      <c r="AXD89" s="137"/>
      <c r="AXE89" s="137"/>
      <c r="AXF89" s="137"/>
      <c r="AXG89" s="137"/>
      <c r="AXH89" s="137"/>
      <c r="AXI89" s="137"/>
      <c r="AXJ89" s="137"/>
      <c r="AXK89" s="137"/>
      <c r="AXL89" s="137"/>
      <c r="AXM89" s="137"/>
      <c r="AXN89" s="137"/>
      <c r="AXO89" s="137"/>
      <c r="AXP89" s="137"/>
      <c r="AXQ89" s="137"/>
      <c r="AXR89" s="137"/>
      <c r="AXS89" s="137"/>
      <c r="AXT89" s="137"/>
      <c r="AXU89" s="137"/>
      <c r="AXV89" s="137"/>
      <c r="AXW89" s="137"/>
      <c r="AXX89" s="137"/>
      <c r="AXY89" s="137"/>
      <c r="AXZ89" s="137"/>
      <c r="AYA89" s="137"/>
      <c r="AYB89" s="137"/>
      <c r="AYC89" s="137"/>
      <c r="AYD89" s="137"/>
      <c r="AYE89" s="137"/>
      <c r="AYF89" s="137"/>
      <c r="AYG89" s="137"/>
      <c r="AYH89" s="137"/>
      <c r="AYI89" s="137"/>
      <c r="AYJ89" s="137"/>
      <c r="AYK89" s="137"/>
      <c r="AYL89" s="137"/>
      <c r="AYM89" s="137"/>
      <c r="AYN89" s="137"/>
      <c r="AYO89" s="137"/>
      <c r="AYP89" s="137"/>
      <c r="AYQ89" s="137"/>
      <c r="AYR89" s="137"/>
      <c r="AYS89" s="137"/>
      <c r="AYT89" s="137"/>
      <c r="AYU89" s="137"/>
      <c r="AYV89" s="137"/>
      <c r="AYW89" s="137"/>
      <c r="AYX89" s="137"/>
      <c r="AYY89" s="137"/>
      <c r="AYZ89" s="137"/>
      <c r="AZA89" s="137"/>
      <c r="AZB89" s="137"/>
      <c r="AZC89" s="137"/>
      <c r="AZD89" s="137"/>
      <c r="AZE89" s="137"/>
      <c r="AZF89" s="137"/>
      <c r="AZG89" s="137"/>
      <c r="AZH89" s="137"/>
      <c r="AZI89" s="137"/>
      <c r="AZJ89" s="137"/>
      <c r="AZK89" s="137"/>
      <c r="AZL89" s="137"/>
      <c r="AZM89" s="137"/>
      <c r="AZN89" s="137"/>
      <c r="AZO89" s="137"/>
      <c r="AZP89" s="137"/>
      <c r="AZQ89" s="137"/>
      <c r="AZR89" s="137"/>
      <c r="AZS89" s="137"/>
      <c r="AZT89" s="137"/>
      <c r="AZU89" s="137"/>
      <c r="AZV89" s="137"/>
      <c r="AZW89" s="137"/>
      <c r="AZX89" s="137"/>
      <c r="AZY89" s="137"/>
      <c r="AZZ89" s="137"/>
      <c r="BAA89" s="137"/>
      <c r="BAB89" s="137"/>
      <c r="BAC89" s="137"/>
      <c r="BAD89" s="137"/>
      <c r="BAE89" s="137"/>
      <c r="BAF89" s="137"/>
      <c r="BAG89" s="137"/>
      <c r="BAH89" s="137"/>
      <c r="BAI89" s="137"/>
      <c r="BAJ89" s="137"/>
      <c r="BAK89" s="137"/>
      <c r="BAL89" s="137"/>
      <c r="BAM89" s="137"/>
      <c r="BAN89" s="137"/>
      <c r="BAO89" s="137"/>
      <c r="BAP89" s="137"/>
      <c r="BAQ89" s="137"/>
      <c r="BAR89" s="137"/>
      <c r="BAS89" s="137"/>
      <c r="BAT89" s="137"/>
      <c r="BAU89" s="137"/>
      <c r="BAV89" s="137"/>
      <c r="BAW89" s="137"/>
      <c r="BAX89" s="137"/>
      <c r="BAY89" s="137"/>
      <c r="BAZ89" s="137"/>
      <c r="BBA89" s="137"/>
      <c r="BBB89" s="137"/>
      <c r="BBC89" s="137"/>
      <c r="BBD89" s="137"/>
      <c r="BBE89" s="137"/>
      <c r="BBF89" s="137"/>
      <c r="BBG89" s="137"/>
      <c r="BBH89" s="137"/>
      <c r="BBI89" s="137"/>
      <c r="BBJ89" s="137"/>
      <c r="BBK89" s="137"/>
      <c r="BBL89" s="137"/>
      <c r="BBM89" s="137"/>
      <c r="BBN89" s="137"/>
      <c r="BBO89" s="137"/>
      <c r="BBP89" s="137"/>
      <c r="BBQ89" s="137"/>
      <c r="BBR89" s="137"/>
      <c r="BBS89" s="137"/>
      <c r="BBT89" s="137"/>
      <c r="BBU89" s="137"/>
      <c r="BBV89" s="137"/>
      <c r="BBW89" s="137"/>
      <c r="BBX89" s="137"/>
      <c r="BBY89" s="137"/>
      <c r="BBZ89" s="137"/>
      <c r="BCA89" s="137"/>
      <c r="BCB89" s="137"/>
      <c r="BCC89" s="137"/>
      <c r="BCD89" s="137"/>
      <c r="BCE89" s="137"/>
      <c r="BCF89" s="137"/>
      <c r="BCG89" s="137"/>
      <c r="BCH89" s="137"/>
      <c r="BCI89" s="137"/>
      <c r="BCJ89" s="137"/>
      <c r="BCK89" s="137"/>
      <c r="BCL89" s="137"/>
      <c r="BCM89" s="137"/>
      <c r="BCN89" s="137"/>
      <c r="BCO89" s="137"/>
      <c r="BCP89" s="137"/>
      <c r="BCQ89" s="137"/>
      <c r="BCR89" s="137"/>
      <c r="BCS89" s="137"/>
      <c r="BCT89" s="137"/>
      <c r="BCU89" s="137"/>
      <c r="BCV89" s="137"/>
      <c r="BCW89" s="137"/>
      <c r="BCX89" s="137"/>
      <c r="BCY89" s="137"/>
      <c r="BCZ89" s="137"/>
      <c r="BDA89" s="137"/>
      <c r="BDB89" s="137"/>
      <c r="BDC89" s="137"/>
      <c r="BDD89" s="137"/>
      <c r="BDE89" s="137"/>
      <c r="BDF89" s="137"/>
      <c r="BDG89" s="137"/>
      <c r="BDH89" s="137"/>
      <c r="BDI89" s="137"/>
      <c r="BDJ89" s="137"/>
      <c r="BDK89" s="137"/>
      <c r="BDL89" s="137"/>
      <c r="BDM89" s="137"/>
      <c r="BDN89" s="137"/>
      <c r="BDO89" s="137"/>
      <c r="BDP89" s="137"/>
      <c r="BDQ89" s="137"/>
      <c r="BDR89" s="137"/>
      <c r="BDS89" s="137"/>
      <c r="BDT89" s="137"/>
      <c r="BDU89" s="137"/>
      <c r="BDV89" s="137"/>
      <c r="BDW89" s="137"/>
      <c r="BDX89" s="137"/>
      <c r="BDY89" s="137"/>
      <c r="BDZ89" s="137"/>
      <c r="BEA89" s="137"/>
      <c r="BEB89" s="137"/>
      <c r="BEC89" s="137"/>
      <c r="BED89" s="137"/>
      <c r="BEE89" s="137"/>
      <c r="BEF89" s="137"/>
      <c r="BEG89" s="137"/>
      <c r="BEH89" s="137"/>
      <c r="BEI89" s="137"/>
      <c r="BEJ89" s="137"/>
      <c r="BEK89" s="137"/>
      <c r="BEL89" s="137"/>
      <c r="BEM89" s="137"/>
      <c r="BEN89" s="137"/>
      <c r="BEO89" s="137"/>
      <c r="BEP89" s="137"/>
      <c r="BEQ89" s="137"/>
      <c r="BER89" s="137"/>
      <c r="BES89" s="137"/>
      <c r="BET89" s="137"/>
      <c r="BEU89" s="137"/>
      <c r="BEV89" s="137"/>
      <c r="BEW89" s="137"/>
      <c r="BEX89" s="137"/>
      <c r="BEY89" s="137"/>
      <c r="BEZ89" s="137"/>
      <c r="BFA89" s="137"/>
      <c r="BFB89" s="137"/>
      <c r="BFC89" s="137"/>
      <c r="BFD89" s="137"/>
      <c r="BFE89" s="137"/>
      <c r="BFF89" s="137"/>
      <c r="BFG89" s="137"/>
      <c r="BFH89" s="137"/>
      <c r="BFI89" s="137"/>
      <c r="BFJ89" s="137"/>
      <c r="BFK89" s="137"/>
      <c r="BFL89" s="137"/>
      <c r="BFM89" s="137"/>
      <c r="BFN89" s="137"/>
      <c r="BFO89" s="137"/>
      <c r="BFP89" s="137"/>
      <c r="BFQ89" s="137"/>
      <c r="BFR89" s="137"/>
      <c r="BFS89" s="137"/>
      <c r="BFT89" s="137"/>
      <c r="BFU89" s="137"/>
      <c r="BFV89" s="137"/>
      <c r="BFW89" s="137"/>
      <c r="BFX89" s="137"/>
      <c r="BFY89" s="137"/>
      <c r="BFZ89" s="137"/>
      <c r="BGA89" s="137"/>
      <c r="BGB89" s="137"/>
      <c r="BGC89" s="137"/>
      <c r="BGD89" s="137"/>
      <c r="BGE89" s="137"/>
      <c r="BGF89" s="137"/>
      <c r="BGG89" s="137"/>
      <c r="BGH89" s="137"/>
      <c r="BGI89" s="137"/>
      <c r="BGJ89" s="137"/>
      <c r="BGK89" s="137"/>
      <c r="BGL89" s="137"/>
      <c r="BGM89" s="137"/>
      <c r="BGN89" s="137"/>
      <c r="BGO89" s="137"/>
      <c r="BGP89" s="137"/>
      <c r="BGQ89" s="137"/>
      <c r="BGR89" s="137"/>
      <c r="BGS89" s="137"/>
      <c r="BGT89" s="137"/>
      <c r="BGU89" s="137"/>
      <c r="BGV89" s="137"/>
      <c r="BGW89" s="137"/>
      <c r="BGX89" s="137"/>
      <c r="BGY89" s="137"/>
      <c r="BGZ89" s="137"/>
      <c r="BHA89" s="137"/>
      <c r="BHB89" s="137"/>
      <c r="BHC89" s="137"/>
      <c r="BHD89" s="137"/>
      <c r="BHE89" s="137"/>
      <c r="BHF89" s="137"/>
      <c r="BHG89" s="137"/>
      <c r="BHH89" s="137"/>
      <c r="BHI89" s="137"/>
      <c r="BHJ89" s="137"/>
      <c r="BHK89" s="137"/>
      <c r="BHL89" s="137"/>
      <c r="BHM89" s="137"/>
      <c r="BHN89" s="137"/>
      <c r="BHO89" s="137"/>
      <c r="BHP89" s="137"/>
      <c r="BHQ89" s="137"/>
      <c r="BHR89" s="137"/>
      <c r="BHS89" s="137"/>
      <c r="BHT89" s="137"/>
      <c r="BHU89" s="137"/>
      <c r="BHV89" s="137"/>
      <c r="BHW89" s="137"/>
      <c r="BHX89" s="137"/>
      <c r="BHY89" s="137"/>
      <c r="BHZ89" s="137"/>
      <c r="BIA89" s="137"/>
      <c r="BIB89" s="137"/>
      <c r="BIC89" s="137"/>
      <c r="BID89" s="137"/>
      <c r="BIE89" s="137"/>
      <c r="BIF89" s="137"/>
      <c r="BIG89" s="137"/>
      <c r="BIH89" s="137"/>
      <c r="BII89" s="137"/>
      <c r="BIJ89" s="137"/>
      <c r="BIK89" s="137"/>
      <c r="BIL89" s="137"/>
      <c r="BIM89" s="137"/>
      <c r="BIN89" s="137"/>
      <c r="BIO89" s="137"/>
      <c r="BIP89" s="137"/>
      <c r="BIQ89" s="137"/>
      <c r="BIR89" s="137"/>
      <c r="BIS89" s="137"/>
      <c r="BIT89" s="137"/>
      <c r="BIU89" s="137"/>
      <c r="BIV89" s="137"/>
      <c r="BIW89" s="137"/>
      <c r="BIX89" s="137"/>
      <c r="BIY89" s="137"/>
      <c r="BIZ89" s="137"/>
      <c r="BJA89" s="137"/>
      <c r="BJB89" s="137"/>
      <c r="BJC89" s="137"/>
      <c r="BJD89" s="137"/>
      <c r="BJE89" s="137"/>
      <c r="BJF89" s="137"/>
      <c r="BJG89" s="137"/>
      <c r="BJH89" s="137"/>
      <c r="BJI89" s="137"/>
      <c r="BJJ89" s="137"/>
      <c r="BJK89" s="137"/>
      <c r="BJL89" s="137"/>
      <c r="BJM89" s="137"/>
      <c r="BJN89" s="137"/>
      <c r="BJO89" s="137"/>
      <c r="BJP89" s="137"/>
      <c r="BJQ89" s="137"/>
      <c r="BJR89" s="137"/>
      <c r="BJS89" s="137"/>
      <c r="BJT89" s="137"/>
      <c r="BJU89" s="137"/>
      <c r="BJV89" s="137"/>
      <c r="BJW89" s="137"/>
      <c r="BJX89" s="137"/>
      <c r="BJY89" s="137"/>
      <c r="BJZ89" s="137"/>
      <c r="BKA89" s="137"/>
      <c r="BKB89" s="137"/>
      <c r="BKC89" s="137"/>
      <c r="BKD89" s="137"/>
      <c r="BKE89" s="137"/>
      <c r="BKF89" s="137"/>
      <c r="BKG89" s="137"/>
      <c r="BKH89" s="137"/>
      <c r="BKI89" s="137"/>
      <c r="BKJ89" s="137"/>
      <c r="BKK89" s="137"/>
      <c r="BKL89" s="137"/>
      <c r="BKM89" s="137"/>
      <c r="BKN89" s="137"/>
      <c r="BKO89" s="137"/>
      <c r="BKP89" s="137"/>
      <c r="BKQ89" s="137"/>
      <c r="BKR89" s="137"/>
      <c r="BKS89" s="137"/>
      <c r="BKT89" s="137"/>
      <c r="BKU89" s="137"/>
      <c r="BKV89" s="137"/>
      <c r="BKW89" s="137"/>
      <c r="BKX89" s="137"/>
      <c r="BKY89" s="137"/>
      <c r="BKZ89" s="137"/>
      <c r="BLA89" s="137"/>
      <c r="BLB89" s="137"/>
      <c r="BLC89" s="137"/>
      <c r="BLD89" s="137"/>
      <c r="BLE89" s="137"/>
      <c r="BLF89" s="137"/>
      <c r="BLG89" s="137"/>
      <c r="BLH89" s="137"/>
      <c r="BLI89" s="137"/>
      <c r="BLJ89" s="137"/>
      <c r="BLK89" s="137"/>
      <c r="BLL89" s="137"/>
      <c r="BLM89" s="137"/>
      <c r="BLN89" s="137"/>
      <c r="BLO89" s="137"/>
      <c r="BLP89" s="137"/>
      <c r="BLQ89" s="137"/>
      <c r="BLR89" s="137"/>
      <c r="BLS89" s="137"/>
      <c r="BLT89" s="137"/>
      <c r="BLU89" s="137"/>
      <c r="BLV89" s="137"/>
      <c r="BLW89" s="137"/>
      <c r="BLX89" s="137"/>
      <c r="BLY89" s="137"/>
      <c r="BLZ89" s="137"/>
      <c r="BMA89" s="137"/>
      <c r="BMB89" s="137"/>
      <c r="BMC89" s="137"/>
      <c r="BMD89" s="137"/>
      <c r="BME89" s="137"/>
      <c r="BMF89" s="137"/>
      <c r="BMG89" s="137"/>
      <c r="BMH89" s="137"/>
      <c r="BMI89" s="137"/>
      <c r="BMJ89" s="137"/>
      <c r="BMK89" s="137"/>
      <c r="BML89" s="137"/>
      <c r="BMM89" s="137"/>
      <c r="BMN89" s="137"/>
      <c r="BMO89" s="137"/>
      <c r="BMP89" s="137"/>
      <c r="BMQ89" s="137"/>
      <c r="BMR89" s="137"/>
      <c r="BMS89" s="137"/>
      <c r="BMT89" s="137"/>
      <c r="BMU89" s="137"/>
      <c r="BMV89" s="137"/>
      <c r="BMW89" s="137"/>
      <c r="BMX89" s="137"/>
      <c r="BMY89" s="137"/>
      <c r="BMZ89" s="137"/>
      <c r="BNA89" s="137"/>
      <c r="BNB89" s="137"/>
      <c r="BNC89" s="137"/>
      <c r="BND89" s="137"/>
      <c r="BNE89" s="137"/>
      <c r="BNF89" s="137"/>
      <c r="BNG89" s="137"/>
      <c r="BNH89" s="137"/>
      <c r="BNI89" s="137"/>
      <c r="BNJ89" s="137"/>
      <c r="BNK89" s="137"/>
      <c r="BNL89" s="137"/>
      <c r="BNM89" s="137"/>
      <c r="BNN89" s="137"/>
      <c r="BNO89" s="137"/>
      <c r="BNP89" s="137"/>
      <c r="BNQ89" s="137"/>
      <c r="BNR89" s="137"/>
      <c r="BNS89" s="137"/>
      <c r="BNT89" s="137"/>
      <c r="BNU89" s="137"/>
      <c r="BNV89" s="137"/>
      <c r="BNW89" s="137"/>
      <c r="BNX89" s="137"/>
      <c r="BNY89" s="137"/>
      <c r="BNZ89" s="137"/>
      <c r="BOA89" s="137"/>
      <c r="BOB89" s="137"/>
      <c r="BOC89" s="137"/>
      <c r="BOD89" s="137"/>
      <c r="BOE89" s="137"/>
      <c r="BOF89" s="137"/>
      <c r="BOG89" s="137"/>
      <c r="BOH89" s="137"/>
      <c r="BOI89" s="137"/>
      <c r="BOJ89" s="137"/>
      <c r="BOK89" s="137"/>
      <c r="BOL89" s="137"/>
      <c r="BOM89" s="137"/>
      <c r="BON89" s="137"/>
      <c r="BOO89" s="137"/>
      <c r="BOP89" s="137"/>
      <c r="BOQ89" s="137"/>
      <c r="BOR89" s="137"/>
      <c r="BOS89" s="137"/>
      <c r="BOT89" s="137"/>
      <c r="BOU89" s="137"/>
      <c r="BOV89" s="137"/>
      <c r="BOW89" s="137"/>
      <c r="BOX89" s="137"/>
      <c r="BOY89" s="137"/>
      <c r="BOZ89" s="137"/>
      <c r="BPA89" s="137"/>
      <c r="BPB89" s="137"/>
      <c r="BPC89" s="137"/>
      <c r="BPD89" s="137"/>
      <c r="BPE89" s="137"/>
      <c r="BPF89" s="137"/>
      <c r="BPG89" s="137"/>
      <c r="BPH89" s="137"/>
      <c r="BPI89" s="137"/>
      <c r="BPJ89" s="137"/>
      <c r="BPK89" s="137"/>
      <c r="BPL89" s="137"/>
      <c r="BPM89" s="137"/>
      <c r="BPN89" s="137"/>
      <c r="BPO89" s="137"/>
      <c r="BPP89" s="137"/>
      <c r="BPQ89" s="137"/>
      <c r="BPR89" s="137"/>
      <c r="BPS89" s="137"/>
      <c r="BPT89" s="137"/>
      <c r="BPU89" s="137"/>
      <c r="BPV89" s="137"/>
      <c r="BPW89" s="137"/>
      <c r="BPX89" s="137"/>
      <c r="BPY89" s="137"/>
      <c r="BPZ89" s="137"/>
      <c r="BQA89" s="137"/>
      <c r="BQB89" s="137"/>
      <c r="BQC89" s="137"/>
      <c r="BQD89" s="137"/>
      <c r="BQE89" s="137"/>
      <c r="BQF89" s="137"/>
      <c r="BQG89" s="137"/>
      <c r="BQH89" s="137"/>
      <c r="BQI89" s="137"/>
      <c r="BQJ89" s="137"/>
      <c r="BQK89" s="137"/>
      <c r="BQL89" s="137"/>
      <c r="BQM89" s="137"/>
      <c r="BQN89" s="137"/>
      <c r="BQO89" s="137"/>
      <c r="BQP89" s="137"/>
      <c r="BQQ89" s="137"/>
      <c r="BQR89" s="137"/>
      <c r="BQS89" s="137"/>
      <c r="BQT89" s="137"/>
      <c r="BQU89" s="137"/>
      <c r="BQV89" s="137"/>
      <c r="BQW89" s="137"/>
      <c r="BQX89" s="137"/>
      <c r="BQY89" s="137"/>
      <c r="BQZ89" s="137"/>
      <c r="BRA89" s="137"/>
      <c r="BRB89" s="137"/>
      <c r="BRC89" s="137"/>
      <c r="BRD89" s="137"/>
      <c r="BRE89" s="137"/>
      <c r="BRF89" s="137"/>
      <c r="BRG89" s="137"/>
      <c r="BRH89" s="137"/>
      <c r="BRI89" s="137"/>
      <c r="BRJ89" s="137"/>
      <c r="BRK89" s="137"/>
      <c r="BRL89" s="137"/>
      <c r="BRM89" s="137"/>
      <c r="BRN89" s="137"/>
      <c r="BRO89" s="137"/>
      <c r="BRP89" s="137"/>
      <c r="BRQ89" s="137"/>
      <c r="BRR89" s="137"/>
      <c r="BRS89" s="137"/>
      <c r="BRT89" s="137"/>
      <c r="BRU89" s="137"/>
      <c r="BRV89" s="137"/>
      <c r="BRW89" s="137"/>
      <c r="BRX89" s="137"/>
      <c r="BRY89" s="137"/>
      <c r="BRZ89" s="137"/>
      <c r="BSA89" s="137"/>
      <c r="BSB89" s="137"/>
      <c r="BSC89" s="137"/>
      <c r="BSD89" s="137"/>
      <c r="BSE89" s="137"/>
      <c r="BSF89" s="137"/>
      <c r="BSG89" s="137"/>
      <c r="BSH89" s="137"/>
      <c r="BSI89" s="137"/>
      <c r="BSJ89" s="137"/>
      <c r="BSK89" s="137"/>
      <c r="BSL89" s="137"/>
      <c r="BSM89" s="137"/>
      <c r="BSN89" s="137"/>
      <c r="BSO89" s="137"/>
      <c r="BSP89" s="137"/>
      <c r="BSQ89" s="137"/>
      <c r="BSR89" s="137"/>
      <c r="BSS89" s="137"/>
      <c r="BST89" s="137"/>
      <c r="BSU89" s="137"/>
      <c r="BSV89" s="137"/>
      <c r="BSW89" s="137"/>
      <c r="BSX89" s="137"/>
      <c r="BSY89" s="137"/>
      <c r="BSZ89" s="137"/>
      <c r="BTA89" s="137"/>
      <c r="BTB89" s="137"/>
      <c r="BTC89" s="137"/>
      <c r="BTD89" s="137"/>
      <c r="BTE89" s="137"/>
      <c r="BTF89" s="137"/>
      <c r="BTG89" s="137"/>
      <c r="BTH89" s="137"/>
      <c r="BTI89" s="137"/>
      <c r="BTJ89" s="137"/>
      <c r="BTK89" s="137"/>
      <c r="BTL89" s="137"/>
      <c r="BTM89" s="137"/>
      <c r="BTN89" s="137"/>
      <c r="BTO89" s="137"/>
      <c r="BTP89" s="137"/>
      <c r="BTQ89" s="137"/>
      <c r="BTR89" s="137"/>
      <c r="BTS89" s="137"/>
      <c r="BTT89" s="137"/>
      <c r="BTU89" s="137"/>
      <c r="BTV89" s="137"/>
      <c r="BTW89" s="137"/>
      <c r="BTX89" s="137"/>
      <c r="BTY89" s="137"/>
      <c r="BTZ89" s="137"/>
      <c r="BUA89" s="137"/>
      <c r="BUB89" s="137"/>
      <c r="BUC89" s="137"/>
      <c r="BUD89" s="137"/>
      <c r="BUE89" s="137"/>
      <c r="BUF89" s="137"/>
      <c r="BUG89" s="137"/>
      <c r="BUH89" s="137"/>
      <c r="BUI89" s="137"/>
      <c r="BUJ89" s="137"/>
      <c r="BUK89" s="137"/>
      <c r="BUL89" s="137"/>
      <c r="BUM89" s="137"/>
      <c r="BUN89" s="137"/>
      <c r="BUO89" s="137"/>
      <c r="BUP89" s="137"/>
      <c r="BUQ89" s="137"/>
      <c r="BUR89" s="137"/>
      <c r="BUS89" s="137"/>
      <c r="BUT89" s="137"/>
      <c r="BUU89" s="137"/>
      <c r="BUV89" s="137"/>
      <c r="BUW89" s="137"/>
      <c r="BUX89" s="137"/>
      <c r="BUY89" s="137"/>
      <c r="BUZ89" s="137"/>
      <c r="BVA89" s="137"/>
      <c r="BVB89" s="137"/>
      <c r="BVC89" s="137"/>
      <c r="BVD89" s="137"/>
      <c r="BVE89" s="137"/>
      <c r="BVF89" s="137"/>
      <c r="BVG89" s="137"/>
      <c r="BVH89" s="137"/>
      <c r="BVI89" s="137"/>
      <c r="BVJ89" s="137"/>
      <c r="BVK89" s="137"/>
      <c r="BVL89" s="137"/>
      <c r="BVM89" s="137"/>
      <c r="BVN89" s="137"/>
      <c r="BVO89" s="137"/>
      <c r="BVP89" s="137"/>
      <c r="BVQ89" s="137"/>
      <c r="BVR89" s="137"/>
      <c r="BVS89" s="137"/>
      <c r="BVT89" s="137"/>
      <c r="BVU89" s="137"/>
      <c r="BVV89" s="137"/>
      <c r="BVW89" s="137"/>
      <c r="BVX89" s="137"/>
      <c r="BVY89" s="137"/>
      <c r="BVZ89" s="137"/>
      <c r="BWA89" s="137"/>
      <c r="BWB89" s="137"/>
      <c r="BWC89" s="137"/>
      <c r="BWD89" s="137"/>
      <c r="BWE89" s="137"/>
      <c r="BWF89" s="137"/>
      <c r="BWG89" s="137"/>
      <c r="BWH89" s="137"/>
      <c r="BWI89" s="137"/>
      <c r="BWJ89" s="137"/>
      <c r="BWK89" s="137"/>
      <c r="BWL89" s="137"/>
      <c r="BWM89" s="137"/>
      <c r="BWN89" s="137"/>
      <c r="BWO89" s="137"/>
      <c r="BWP89" s="137"/>
      <c r="BWQ89" s="137"/>
      <c r="BWR89" s="137"/>
      <c r="BWS89" s="137"/>
      <c r="BWT89" s="137"/>
      <c r="BWU89" s="137"/>
      <c r="BWV89" s="137"/>
      <c r="BWW89" s="137"/>
      <c r="BWX89" s="137"/>
      <c r="BWY89" s="137"/>
      <c r="BWZ89" s="137"/>
      <c r="BXA89" s="137"/>
      <c r="BXB89" s="137"/>
      <c r="BXC89" s="137"/>
      <c r="BXD89" s="137"/>
      <c r="BXE89" s="137"/>
      <c r="BXF89" s="137"/>
      <c r="BXG89" s="137"/>
      <c r="BXH89" s="137"/>
      <c r="BXI89" s="137"/>
      <c r="BXJ89" s="137"/>
      <c r="BXK89" s="137"/>
      <c r="BXL89" s="137"/>
      <c r="BXM89" s="137"/>
      <c r="BXN89" s="137"/>
      <c r="BXO89" s="137"/>
      <c r="BXP89" s="137"/>
      <c r="BXQ89" s="137"/>
      <c r="BXR89" s="137"/>
      <c r="BXS89" s="137"/>
      <c r="BXT89" s="137"/>
      <c r="BXU89" s="137"/>
      <c r="BXV89" s="137"/>
      <c r="BXW89" s="137"/>
      <c r="BXX89" s="137"/>
      <c r="BXY89" s="137"/>
      <c r="BXZ89" s="137"/>
      <c r="BYA89" s="137"/>
      <c r="BYB89" s="137"/>
      <c r="BYC89" s="137"/>
      <c r="BYD89" s="137"/>
      <c r="BYE89" s="137"/>
      <c r="BYF89" s="137"/>
      <c r="BYG89" s="137"/>
      <c r="BYH89" s="137"/>
      <c r="BYI89" s="137"/>
      <c r="BYJ89" s="137"/>
      <c r="BYK89" s="137"/>
      <c r="BYL89" s="137"/>
      <c r="BYM89" s="137"/>
      <c r="BYN89" s="137"/>
      <c r="BYO89" s="137"/>
      <c r="BYP89" s="137"/>
      <c r="BYQ89" s="137"/>
      <c r="BYR89" s="137"/>
      <c r="BYS89" s="137"/>
      <c r="BYT89" s="137"/>
      <c r="BYU89" s="137"/>
      <c r="BYV89" s="137"/>
      <c r="BYW89" s="137"/>
      <c r="BYX89" s="137"/>
      <c r="BYY89" s="137"/>
      <c r="BYZ89" s="137"/>
      <c r="BZA89" s="137"/>
      <c r="BZB89" s="137"/>
      <c r="BZC89" s="137"/>
      <c r="BZD89" s="137"/>
      <c r="BZE89" s="137"/>
      <c r="BZF89" s="137"/>
      <c r="BZG89" s="137"/>
      <c r="BZH89" s="137"/>
      <c r="BZI89" s="137"/>
      <c r="BZJ89" s="137"/>
      <c r="BZK89" s="137"/>
      <c r="BZL89" s="137"/>
      <c r="BZM89" s="137"/>
      <c r="BZN89" s="137"/>
      <c r="BZO89" s="137"/>
      <c r="BZP89" s="137"/>
      <c r="BZQ89" s="137"/>
      <c r="BZR89" s="137"/>
      <c r="BZS89" s="137"/>
      <c r="BZT89" s="137"/>
      <c r="BZU89" s="137"/>
      <c r="BZV89" s="137"/>
      <c r="BZW89" s="137"/>
      <c r="BZX89" s="137"/>
      <c r="BZY89" s="137"/>
      <c r="BZZ89" s="137"/>
      <c r="CAA89" s="137"/>
      <c r="CAB89" s="137"/>
      <c r="CAC89" s="137"/>
      <c r="CAD89" s="137"/>
      <c r="CAE89" s="137"/>
      <c r="CAF89" s="137"/>
      <c r="CAG89" s="137"/>
      <c r="CAH89" s="137"/>
      <c r="CAI89" s="137"/>
      <c r="CAJ89" s="137"/>
      <c r="CAK89" s="137"/>
      <c r="CAL89" s="137"/>
      <c r="CAM89" s="137"/>
      <c r="CAN89" s="137"/>
      <c r="CAO89" s="137"/>
      <c r="CAP89" s="137"/>
      <c r="CAQ89" s="137"/>
      <c r="CAR89" s="137"/>
      <c r="CAS89" s="137"/>
      <c r="CAT89" s="137"/>
      <c r="CAU89" s="137"/>
      <c r="CAV89" s="137"/>
      <c r="CAW89" s="137"/>
      <c r="CAX89" s="137"/>
      <c r="CAY89" s="137"/>
      <c r="CAZ89" s="137"/>
      <c r="CBA89" s="137"/>
      <c r="CBB89" s="137"/>
      <c r="CBC89" s="137"/>
      <c r="CBD89" s="137"/>
      <c r="CBE89" s="137"/>
      <c r="CBF89" s="137"/>
      <c r="CBG89" s="137"/>
      <c r="CBH89" s="137"/>
      <c r="CBI89" s="137"/>
      <c r="CBJ89" s="137"/>
      <c r="CBK89" s="137"/>
      <c r="CBL89" s="137"/>
      <c r="CBM89" s="137"/>
      <c r="CBN89" s="137"/>
      <c r="CBO89" s="137"/>
      <c r="CBP89" s="137"/>
      <c r="CBQ89" s="137"/>
      <c r="CBR89" s="137"/>
      <c r="CBS89" s="137"/>
      <c r="CBT89" s="137"/>
      <c r="CBU89" s="137"/>
      <c r="CBV89" s="137"/>
      <c r="CBW89" s="137"/>
      <c r="CBX89" s="137"/>
      <c r="CBY89" s="137"/>
      <c r="CBZ89" s="137"/>
      <c r="CCA89" s="137"/>
      <c r="CCB89" s="137"/>
      <c r="CCC89" s="137"/>
      <c r="CCD89" s="137"/>
      <c r="CCE89" s="137"/>
      <c r="CCF89" s="137"/>
      <c r="CCG89" s="137"/>
      <c r="CCH89" s="137"/>
      <c r="CCI89" s="137"/>
      <c r="CCJ89" s="137"/>
      <c r="CCK89" s="137"/>
      <c r="CCL89" s="137"/>
      <c r="CCM89" s="137"/>
      <c r="CCN89" s="137"/>
      <c r="CCO89" s="137"/>
      <c r="CCP89" s="137"/>
      <c r="CCQ89" s="137"/>
      <c r="CCR89" s="137"/>
      <c r="CCS89" s="137"/>
      <c r="CCT89" s="137"/>
      <c r="CCU89" s="137"/>
      <c r="CCV89" s="137"/>
      <c r="CCW89" s="137"/>
      <c r="CCX89" s="137"/>
      <c r="CCY89" s="137"/>
      <c r="CCZ89" s="137"/>
      <c r="CDA89" s="137"/>
      <c r="CDB89" s="137"/>
      <c r="CDC89" s="137"/>
      <c r="CDD89" s="137"/>
      <c r="CDE89" s="137"/>
      <c r="CDF89" s="137"/>
      <c r="CDG89" s="137"/>
      <c r="CDH89" s="137"/>
      <c r="CDI89" s="137"/>
      <c r="CDJ89" s="137"/>
      <c r="CDK89" s="137"/>
      <c r="CDL89" s="137"/>
      <c r="CDM89" s="137"/>
      <c r="CDN89" s="137"/>
      <c r="CDO89" s="137"/>
      <c r="CDP89" s="137"/>
      <c r="CDQ89" s="137"/>
      <c r="CDR89" s="137"/>
      <c r="CDS89" s="137"/>
      <c r="CDT89" s="137"/>
      <c r="CDU89" s="137"/>
      <c r="CDV89" s="137"/>
      <c r="CDW89" s="137"/>
      <c r="CDX89" s="137"/>
      <c r="CDY89" s="137"/>
      <c r="CDZ89" s="137"/>
      <c r="CEA89" s="137"/>
      <c r="CEB89" s="137"/>
      <c r="CEC89" s="137"/>
      <c r="CED89" s="137"/>
      <c r="CEE89" s="137"/>
      <c r="CEF89" s="137"/>
      <c r="CEG89" s="137"/>
      <c r="CEH89" s="137"/>
      <c r="CEI89" s="137"/>
      <c r="CEJ89" s="137"/>
      <c r="CEK89" s="137"/>
      <c r="CEL89" s="137"/>
      <c r="CEM89" s="137"/>
      <c r="CEN89" s="137"/>
      <c r="CEO89" s="137"/>
      <c r="CEP89" s="137"/>
      <c r="CEQ89" s="137"/>
      <c r="CER89" s="137"/>
      <c r="CES89" s="137"/>
      <c r="CET89" s="137"/>
      <c r="CEU89" s="137"/>
      <c r="CEV89" s="137"/>
      <c r="CEW89" s="137"/>
      <c r="CEX89" s="137"/>
      <c r="CEY89" s="137"/>
      <c r="CEZ89" s="137"/>
      <c r="CFA89" s="137"/>
      <c r="CFB89" s="137"/>
      <c r="CFC89" s="137"/>
      <c r="CFD89" s="137"/>
      <c r="CFE89" s="137"/>
      <c r="CFF89" s="137"/>
      <c r="CFG89" s="137"/>
      <c r="CFH89" s="137"/>
      <c r="CFI89" s="137"/>
      <c r="CFJ89" s="137"/>
      <c r="CFK89" s="137"/>
      <c r="CFL89" s="137"/>
      <c r="CFM89" s="137"/>
      <c r="CFN89" s="137"/>
      <c r="CFO89" s="137"/>
      <c r="CFP89" s="137"/>
      <c r="CFQ89" s="137"/>
      <c r="CFR89" s="137"/>
      <c r="CFS89" s="137"/>
      <c r="CFT89" s="137"/>
      <c r="CFU89" s="137"/>
      <c r="CFV89" s="137"/>
      <c r="CFW89" s="137"/>
      <c r="CFX89" s="137"/>
      <c r="CFY89" s="137"/>
      <c r="CFZ89" s="137"/>
      <c r="CGA89" s="137"/>
      <c r="CGB89" s="137"/>
      <c r="CGC89" s="137"/>
      <c r="CGD89" s="137"/>
      <c r="CGE89" s="137"/>
      <c r="CGF89" s="137"/>
      <c r="CGG89" s="137"/>
      <c r="CGH89" s="137"/>
      <c r="CGI89" s="137"/>
      <c r="CGJ89" s="137"/>
      <c r="CGK89" s="137"/>
      <c r="CGL89" s="137"/>
      <c r="CGM89" s="137"/>
      <c r="CGN89" s="137"/>
      <c r="CGO89" s="137"/>
      <c r="CGP89" s="137"/>
      <c r="CGQ89" s="137"/>
      <c r="CGR89" s="137"/>
      <c r="CGS89" s="137"/>
      <c r="CGT89" s="137"/>
      <c r="CGU89" s="137"/>
      <c r="CGV89" s="137"/>
      <c r="CGW89" s="137"/>
      <c r="CGX89" s="137"/>
      <c r="CGY89" s="137"/>
      <c r="CGZ89" s="137"/>
      <c r="CHA89" s="137"/>
      <c r="CHB89" s="137"/>
      <c r="CHC89" s="137"/>
      <c r="CHD89" s="137"/>
      <c r="CHE89" s="137"/>
      <c r="CHF89" s="137"/>
      <c r="CHG89" s="137"/>
      <c r="CHH89" s="137"/>
      <c r="CHI89" s="137"/>
      <c r="CHJ89" s="137"/>
      <c r="CHK89" s="137"/>
      <c r="CHL89" s="137"/>
      <c r="CHM89" s="137"/>
      <c r="CHN89" s="137"/>
      <c r="CHO89" s="137"/>
      <c r="CHP89" s="137"/>
      <c r="CHQ89" s="137"/>
      <c r="CHR89" s="137"/>
      <c r="CHS89" s="137"/>
      <c r="CHT89" s="137"/>
      <c r="CHU89" s="137"/>
      <c r="CHV89" s="137"/>
      <c r="CHW89" s="137"/>
      <c r="CHX89" s="137"/>
      <c r="CHY89" s="137"/>
      <c r="CHZ89" s="137"/>
      <c r="CIA89" s="137"/>
      <c r="CIB89" s="137"/>
      <c r="CIC89" s="137"/>
      <c r="CID89" s="137"/>
      <c r="CIE89" s="137"/>
      <c r="CIF89" s="137"/>
      <c r="CIG89" s="137"/>
      <c r="CIH89" s="137"/>
      <c r="CII89" s="137"/>
      <c r="CIJ89" s="137"/>
      <c r="CIK89" s="137"/>
      <c r="CIL89" s="137"/>
      <c r="CIM89" s="137"/>
      <c r="CIN89" s="137"/>
      <c r="CIO89" s="137"/>
      <c r="CIP89" s="137"/>
      <c r="CIQ89" s="137"/>
      <c r="CIR89" s="137"/>
      <c r="CIS89" s="137"/>
      <c r="CIT89" s="137"/>
      <c r="CIU89" s="137"/>
      <c r="CIV89" s="137"/>
      <c r="CIW89" s="137"/>
      <c r="CIX89" s="137"/>
      <c r="CIY89" s="137"/>
      <c r="CIZ89" s="137"/>
      <c r="CJA89" s="137"/>
      <c r="CJB89" s="137"/>
      <c r="CJC89" s="137"/>
      <c r="CJD89" s="137"/>
      <c r="CJE89" s="137"/>
      <c r="CJF89" s="137"/>
      <c r="CJG89" s="137"/>
      <c r="CJH89" s="137"/>
      <c r="CJI89" s="137"/>
      <c r="CJJ89" s="137"/>
      <c r="CJK89" s="137"/>
      <c r="CJL89" s="137"/>
      <c r="CJM89" s="137"/>
      <c r="CJN89" s="137"/>
      <c r="CJO89" s="137"/>
      <c r="CJP89" s="137"/>
      <c r="CJQ89" s="137"/>
      <c r="CJR89" s="137"/>
      <c r="CJS89" s="137"/>
      <c r="CJT89" s="137"/>
      <c r="CJU89" s="137"/>
      <c r="CJV89" s="137"/>
      <c r="CJW89" s="137"/>
      <c r="CJX89" s="137"/>
      <c r="CJY89" s="137"/>
      <c r="CJZ89" s="137"/>
      <c r="CKA89" s="137"/>
      <c r="CKB89" s="137"/>
      <c r="CKC89" s="137"/>
      <c r="CKD89" s="137"/>
      <c r="CKE89" s="137"/>
      <c r="CKF89" s="137"/>
      <c r="CKG89" s="137"/>
      <c r="CKH89" s="137"/>
      <c r="CKI89" s="137"/>
      <c r="CKJ89" s="137"/>
      <c r="CKK89" s="137"/>
      <c r="CKL89" s="137"/>
      <c r="CKM89" s="137"/>
      <c r="CKN89" s="137"/>
      <c r="CKO89" s="137"/>
      <c r="CKP89" s="137"/>
      <c r="CKQ89" s="137"/>
      <c r="CKR89" s="137"/>
      <c r="CKS89" s="137"/>
      <c r="CKT89" s="137"/>
      <c r="CKU89" s="137"/>
      <c r="CKV89" s="137"/>
      <c r="CKW89" s="137"/>
      <c r="CKX89" s="137"/>
      <c r="CKY89" s="137"/>
      <c r="CKZ89" s="137"/>
      <c r="CLA89" s="137"/>
      <c r="CLB89" s="137"/>
      <c r="CLC89" s="137"/>
      <c r="CLD89" s="137"/>
      <c r="CLE89" s="137"/>
      <c r="CLF89" s="137"/>
      <c r="CLG89" s="137"/>
      <c r="CLH89" s="137"/>
      <c r="CLI89" s="137"/>
      <c r="CLJ89" s="137"/>
      <c r="CLK89" s="137"/>
      <c r="CLL89" s="137"/>
      <c r="CLM89" s="137"/>
      <c r="CLN89" s="137"/>
      <c r="CLO89" s="137"/>
      <c r="CLP89" s="137"/>
      <c r="CLQ89" s="137"/>
      <c r="CLR89" s="137"/>
      <c r="CLS89" s="137"/>
      <c r="CLT89" s="137"/>
      <c r="CLU89" s="137"/>
      <c r="CLV89" s="137"/>
      <c r="CLW89" s="137"/>
      <c r="CLX89" s="137"/>
      <c r="CLY89" s="137"/>
      <c r="CLZ89" s="137"/>
      <c r="CMA89" s="137"/>
      <c r="CMB89" s="137"/>
      <c r="CMC89" s="137"/>
      <c r="CMD89" s="137"/>
      <c r="CME89" s="137"/>
      <c r="CMF89" s="137"/>
      <c r="CMG89" s="137"/>
      <c r="CMH89" s="137"/>
      <c r="CMI89" s="137"/>
      <c r="CMJ89" s="137"/>
      <c r="CMK89" s="137"/>
      <c r="CML89" s="137"/>
      <c r="CMM89" s="137"/>
      <c r="CMN89" s="137"/>
      <c r="CMO89" s="137"/>
      <c r="CMP89" s="137"/>
      <c r="CMQ89" s="137"/>
      <c r="CMR89" s="137"/>
      <c r="CMS89" s="137"/>
      <c r="CMT89" s="137"/>
      <c r="CMU89" s="137"/>
      <c r="CMV89" s="137"/>
      <c r="CMW89" s="137"/>
      <c r="CMX89" s="137"/>
      <c r="CMY89" s="137"/>
      <c r="CMZ89" s="137"/>
      <c r="CNA89" s="137"/>
      <c r="CNB89" s="137"/>
      <c r="CNC89" s="137"/>
      <c r="CND89" s="137"/>
      <c r="CNE89" s="137"/>
      <c r="CNF89" s="137"/>
      <c r="CNG89" s="137"/>
      <c r="CNH89" s="137"/>
      <c r="CNI89" s="137"/>
      <c r="CNJ89" s="137"/>
      <c r="CNK89" s="137"/>
      <c r="CNL89" s="137"/>
      <c r="CNM89" s="137"/>
      <c r="CNN89" s="137"/>
      <c r="CNO89" s="137"/>
      <c r="CNP89" s="137"/>
      <c r="CNQ89" s="137"/>
      <c r="CNR89" s="137"/>
      <c r="CNS89" s="137"/>
      <c r="CNT89" s="137"/>
      <c r="CNU89" s="137"/>
      <c r="CNV89" s="137"/>
      <c r="CNW89" s="137"/>
      <c r="CNX89" s="137"/>
      <c r="CNY89" s="137"/>
      <c r="CNZ89" s="137"/>
      <c r="COA89" s="137"/>
      <c r="COB89" s="137"/>
      <c r="COC89" s="137"/>
      <c r="COD89" s="137"/>
      <c r="COE89" s="137"/>
      <c r="COF89" s="137"/>
      <c r="COG89" s="137"/>
      <c r="COH89" s="137"/>
      <c r="COI89" s="137"/>
      <c r="COJ89" s="137"/>
      <c r="COK89" s="137"/>
      <c r="COL89" s="137"/>
      <c r="COM89" s="137"/>
      <c r="CON89" s="137"/>
      <c r="COO89" s="137"/>
      <c r="COP89" s="137"/>
      <c r="COQ89" s="137"/>
      <c r="COR89" s="137"/>
      <c r="COS89" s="137"/>
      <c r="COT89" s="137"/>
      <c r="COU89" s="137"/>
      <c r="COV89" s="137"/>
      <c r="COW89" s="137"/>
      <c r="COX89" s="137"/>
      <c r="COY89" s="137"/>
      <c r="COZ89" s="137"/>
      <c r="CPA89" s="137"/>
      <c r="CPB89" s="137"/>
      <c r="CPC89" s="137"/>
      <c r="CPD89" s="137"/>
      <c r="CPE89" s="137"/>
      <c r="CPF89" s="137"/>
      <c r="CPG89" s="137"/>
      <c r="CPH89" s="137"/>
      <c r="CPI89" s="137"/>
      <c r="CPJ89" s="137"/>
      <c r="CPK89" s="137"/>
      <c r="CPL89" s="137"/>
      <c r="CPM89" s="137"/>
      <c r="CPN89" s="137"/>
      <c r="CPO89" s="137"/>
      <c r="CPP89" s="137"/>
      <c r="CPQ89" s="137"/>
      <c r="CPR89" s="137"/>
      <c r="CPS89" s="137"/>
      <c r="CPT89" s="137"/>
      <c r="CPU89" s="137"/>
      <c r="CPV89" s="137"/>
      <c r="CPW89" s="137"/>
      <c r="CPX89" s="137"/>
      <c r="CPY89" s="137"/>
      <c r="CPZ89" s="137"/>
      <c r="CQA89" s="137"/>
      <c r="CQB89" s="137"/>
      <c r="CQC89" s="137"/>
      <c r="CQD89" s="137"/>
      <c r="CQE89" s="137"/>
      <c r="CQF89" s="137"/>
      <c r="CQG89" s="137"/>
      <c r="CQH89" s="137"/>
      <c r="CQI89" s="137"/>
      <c r="CQJ89" s="137"/>
      <c r="CQK89" s="137"/>
      <c r="CQL89" s="137"/>
      <c r="CQM89" s="137"/>
      <c r="CQN89" s="137"/>
      <c r="CQO89" s="137"/>
      <c r="CQP89" s="137"/>
      <c r="CQQ89" s="137"/>
      <c r="CQR89" s="137"/>
      <c r="CQS89" s="137"/>
      <c r="CQT89" s="137"/>
      <c r="CQU89" s="137"/>
      <c r="CQV89" s="137"/>
      <c r="CQW89" s="137"/>
      <c r="CQX89" s="137"/>
      <c r="CQY89" s="137"/>
      <c r="CQZ89" s="137"/>
      <c r="CRA89" s="137"/>
      <c r="CRB89" s="137"/>
      <c r="CRC89" s="137"/>
      <c r="CRD89" s="137"/>
      <c r="CRE89" s="137"/>
      <c r="CRF89" s="137"/>
      <c r="CRG89" s="137"/>
      <c r="CRH89" s="137"/>
      <c r="CRI89" s="137"/>
      <c r="CRJ89" s="137"/>
      <c r="CRK89" s="137"/>
      <c r="CRL89" s="137"/>
      <c r="CRM89" s="137"/>
      <c r="CRN89" s="137"/>
      <c r="CRO89" s="137"/>
      <c r="CRP89" s="137"/>
      <c r="CRQ89" s="137"/>
      <c r="CRR89" s="137"/>
      <c r="CRS89" s="137"/>
      <c r="CRT89" s="137"/>
      <c r="CRU89" s="137"/>
      <c r="CRV89" s="137"/>
      <c r="CRW89" s="137"/>
      <c r="CRX89" s="137"/>
      <c r="CRY89" s="137"/>
      <c r="CRZ89" s="137"/>
      <c r="CSA89" s="137"/>
      <c r="CSB89" s="137"/>
      <c r="CSC89" s="137"/>
      <c r="CSD89" s="137"/>
      <c r="CSE89" s="137"/>
      <c r="CSF89" s="137"/>
      <c r="CSG89" s="137"/>
      <c r="CSH89" s="137"/>
      <c r="CSI89" s="137"/>
      <c r="CSJ89" s="137"/>
      <c r="CSK89" s="137"/>
      <c r="CSL89" s="137"/>
      <c r="CSM89" s="137"/>
      <c r="CSN89" s="137"/>
      <c r="CSO89" s="137"/>
      <c r="CSP89" s="137"/>
      <c r="CSQ89" s="137"/>
      <c r="CSR89" s="137"/>
      <c r="CSS89" s="137"/>
      <c r="CST89" s="137"/>
      <c r="CSU89" s="137"/>
      <c r="CSV89" s="137"/>
      <c r="CSW89" s="137"/>
      <c r="CSX89" s="137"/>
      <c r="CSY89" s="137"/>
      <c r="CSZ89" s="137"/>
      <c r="CTA89" s="137"/>
      <c r="CTB89" s="137"/>
      <c r="CTC89" s="137"/>
      <c r="CTD89" s="137"/>
      <c r="CTE89" s="137"/>
      <c r="CTF89" s="137"/>
      <c r="CTG89" s="137"/>
      <c r="CTH89" s="137"/>
      <c r="CTI89" s="137"/>
      <c r="CTJ89" s="137"/>
      <c r="CTK89" s="137"/>
      <c r="CTL89" s="137"/>
      <c r="CTM89" s="137"/>
      <c r="CTN89" s="137"/>
      <c r="CTO89" s="137"/>
      <c r="CTP89" s="137"/>
      <c r="CTQ89" s="137"/>
      <c r="CTR89" s="137"/>
      <c r="CTS89" s="137"/>
      <c r="CTT89" s="137"/>
      <c r="CTU89" s="137"/>
      <c r="CTV89" s="137"/>
      <c r="CTW89" s="137"/>
      <c r="CTX89" s="137"/>
      <c r="CTY89" s="137"/>
      <c r="CTZ89" s="137"/>
      <c r="CUA89" s="137"/>
      <c r="CUB89" s="137"/>
      <c r="CUC89" s="137"/>
      <c r="CUD89" s="137"/>
      <c r="CUE89" s="137"/>
      <c r="CUF89" s="137"/>
      <c r="CUG89" s="137"/>
      <c r="CUH89" s="137"/>
      <c r="CUI89" s="137"/>
      <c r="CUJ89" s="137"/>
      <c r="CUK89" s="137"/>
      <c r="CUL89" s="137"/>
      <c r="CUM89" s="137"/>
      <c r="CUN89" s="137"/>
      <c r="CUO89" s="137"/>
      <c r="CUP89" s="137"/>
      <c r="CUQ89" s="137"/>
      <c r="CUR89" s="137"/>
      <c r="CUS89" s="137"/>
      <c r="CUT89" s="137"/>
      <c r="CUU89" s="137"/>
      <c r="CUV89" s="137"/>
      <c r="CUW89" s="137"/>
      <c r="CUX89" s="137"/>
      <c r="CUY89" s="137"/>
      <c r="CUZ89" s="137"/>
      <c r="CVA89" s="137"/>
      <c r="CVB89" s="137"/>
      <c r="CVC89" s="137"/>
      <c r="CVD89" s="137"/>
      <c r="CVE89" s="137"/>
      <c r="CVF89" s="137"/>
      <c r="CVG89" s="137"/>
      <c r="CVH89" s="137"/>
      <c r="CVI89" s="137"/>
      <c r="CVJ89" s="137"/>
      <c r="CVK89" s="137"/>
      <c r="CVL89" s="137"/>
      <c r="CVM89" s="137"/>
      <c r="CVN89" s="137"/>
      <c r="CVO89" s="137"/>
      <c r="CVP89" s="137"/>
      <c r="CVQ89" s="137"/>
      <c r="CVR89" s="137"/>
      <c r="CVS89" s="137"/>
      <c r="CVT89" s="137"/>
      <c r="CVU89" s="137"/>
      <c r="CVV89" s="137"/>
      <c r="CVW89" s="137"/>
      <c r="CVX89" s="137"/>
      <c r="CVY89" s="137"/>
      <c r="CVZ89" s="137"/>
      <c r="CWA89" s="137"/>
      <c r="CWB89" s="137"/>
      <c r="CWC89" s="137"/>
      <c r="CWD89" s="137"/>
      <c r="CWE89" s="137"/>
      <c r="CWF89" s="137"/>
      <c r="CWG89" s="137"/>
      <c r="CWH89" s="137"/>
      <c r="CWI89" s="137"/>
      <c r="CWJ89" s="137"/>
      <c r="CWK89" s="137"/>
      <c r="CWL89" s="137"/>
      <c r="CWM89" s="137"/>
      <c r="CWN89" s="137"/>
      <c r="CWO89" s="137"/>
      <c r="CWP89" s="137"/>
      <c r="CWQ89" s="137"/>
      <c r="CWR89" s="137"/>
      <c r="CWS89" s="137"/>
      <c r="CWT89" s="137"/>
      <c r="CWU89" s="137"/>
      <c r="CWV89" s="137"/>
      <c r="CWW89" s="137"/>
      <c r="CWX89" s="137"/>
      <c r="CWY89" s="137"/>
      <c r="CWZ89" s="137"/>
      <c r="CXA89" s="137"/>
      <c r="CXB89" s="137"/>
      <c r="CXC89" s="137"/>
      <c r="CXD89" s="137"/>
      <c r="CXE89" s="137"/>
      <c r="CXF89" s="137"/>
      <c r="CXG89" s="137"/>
      <c r="CXH89" s="137"/>
      <c r="CXI89" s="137"/>
      <c r="CXJ89" s="137"/>
      <c r="CXK89" s="137"/>
      <c r="CXL89" s="137"/>
      <c r="CXM89" s="137"/>
      <c r="CXN89" s="137"/>
      <c r="CXO89" s="137"/>
      <c r="CXP89" s="137"/>
      <c r="CXQ89" s="137"/>
      <c r="CXR89" s="137"/>
      <c r="CXS89" s="137"/>
      <c r="CXT89" s="137"/>
      <c r="CXU89" s="137"/>
      <c r="CXV89" s="137"/>
      <c r="CXW89" s="137"/>
      <c r="CXX89" s="137"/>
      <c r="CXY89" s="137"/>
      <c r="CXZ89" s="137"/>
      <c r="CYA89" s="137"/>
      <c r="CYB89" s="137"/>
      <c r="CYC89" s="137"/>
      <c r="CYD89" s="137"/>
      <c r="CYE89" s="137"/>
      <c r="CYF89" s="137"/>
      <c r="CYG89" s="137"/>
      <c r="CYH89" s="137"/>
      <c r="CYI89" s="137"/>
      <c r="CYJ89" s="137"/>
      <c r="CYK89" s="137"/>
      <c r="CYL89" s="137"/>
      <c r="CYM89" s="137"/>
      <c r="CYN89" s="137"/>
      <c r="CYO89" s="137"/>
      <c r="CYP89" s="137"/>
      <c r="CYQ89" s="137"/>
      <c r="CYR89" s="137"/>
      <c r="CYS89" s="137"/>
      <c r="CYT89" s="137"/>
      <c r="CYU89" s="137"/>
      <c r="CYV89" s="137"/>
      <c r="CYW89" s="137"/>
      <c r="CYX89" s="137"/>
      <c r="CYY89" s="137"/>
      <c r="CYZ89" s="137"/>
      <c r="CZA89" s="137"/>
      <c r="CZB89" s="137"/>
      <c r="CZC89" s="137"/>
      <c r="CZD89" s="137"/>
      <c r="CZE89" s="137"/>
      <c r="CZF89" s="137"/>
      <c r="CZG89" s="137"/>
      <c r="CZH89" s="137"/>
      <c r="CZI89" s="137"/>
      <c r="CZJ89" s="137"/>
      <c r="CZK89" s="137"/>
      <c r="CZL89" s="137"/>
      <c r="CZM89" s="137"/>
      <c r="CZN89" s="137"/>
      <c r="CZO89" s="137"/>
      <c r="CZP89" s="137"/>
      <c r="CZQ89" s="137"/>
      <c r="CZR89" s="137"/>
      <c r="CZS89" s="137"/>
      <c r="CZT89" s="137"/>
      <c r="CZU89" s="137"/>
      <c r="CZV89" s="137"/>
      <c r="CZW89" s="137"/>
      <c r="CZX89" s="137"/>
      <c r="CZY89" s="137"/>
      <c r="CZZ89" s="137"/>
      <c r="DAA89" s="137"/>
      <c r="DAB89" s="137"/>
      <c r="DAC89" s="137"/>
      <c r="DAD89" s="137"/>
      <c r="DAE89" s="137"/>
      <c r="DAF89" s="137"/>
      <c r="DAG89" s="137"/>
      <c r="DAH89" s="137"/>
      <c r="DAI89" s="137"/>
      <c r="DAJ89" s="137"/>
      <c r="DAK89" s="137"/>
      <c r="DAL89" s="137"/>
      <c r="DAM89" s="137"/>
      <c r="DAN89" s="137"/>
      <c r="DAO89" s="137"/>
      <c r="DAP89" s="137"/>
      <c r="DAQ89" s="137"/>
      <c r="DAR89" s="137"/>
      <c r="DAS89" s="137"/>
      <c r="DAT89" s="137"/>
      <c r="DAU89" s="137"/>
      <c r="DAV89" s="137"/>
      <c r="DAW89" s="137"/>
      <c r="DAX89" s="137"/>
      <c r="DAY89" s="137"/>
      <c r="DAZ89" s="137"/>
      <c r="DBA89" s="137"/>
      <c r="DBB89" s="137"/>
      <c r="DBC89" s="137"/>
      <c r="DBD89" s="137"/>
      <c r="DBE89" s="137"/>
      <c r="DBF89" s="137"/>
      <c r="DBG89" s="137"/>
      <c r="DBH89" s="137"/>
      <c r="DBI89" s="137"/>
      <c r="DBJ89" s="137"/>
      <c r="DBK89" s="137"/>
      <c r="DBL89" s="137"/>
      <c r="DBM89" s="137"/>
      <c r="DBN89" s="137"/>
      <c r="DBO89" s="137"/>
      <c r="DBP89" s="137"/>
      <c r="DBQ89" s="137"/>
      <c r="DBR89" s="137"/>
      <c r="DBS89" s="137"/>
      <c r="DBT89" s="137"/>
      <c r="DBU89" s="137"/>
      <c r="DBV89" s="137"/>
      <c r="DBW89" s="137"/>
      <c r="DBX89" s="137"/>
      <c r="DBY89" s="137"/>
      <c r="DBZ89" s="137"/>
      <c r="DCA89" s="137"/>
      <c r="DCB89" s="137"/>
      <c r="DCC89" s="137"/>
      <c r="DCD89" s="137"/>
      <c r="DCE89" s="137"/>
      <c r="DCF89" s="137"/>
      <c r="DCG89" s="137"/>
      <c r="DCH89" s="137"/>
      <c r="DCI89" s="137"/>
      <c r="DCJ89" s="137"/>
      <c r="DCK89" s="137"/>
      <c r="DCL89" s="137"/>
      <c r="DCM89" s="137"/>
      <c r="DCN89" s="137"/>
      <c r="DCO89" s="137"/>
      <c r="DCP89" s="137"/>
      <c r="DCQ89" s="137"/>
      <c r="DCR89" s="137"/>
      <c r="DCS89" s="137"/>
      <c r="DCT89" s="137"/>
      <c r="DCU89" s="137"/>
      <c r="DCV89" s="137"/>
      <c r="DCW89" s="137"/>
      <c r="DCX89" s="137"/>
      <c r="DCY89" s="137"/>
      <c r="DCZ89" s="137"/>
      <c r="DDA89" s="137"/>
      <c r="DDB89" s="137"/>
      <c r="DDC89" s="137"/>
      <c r="DDD89" s="137"/>
      <c r="DDE89" s="137"/>
      <c r="DDF89" s="137"/>
      <c r="DDG89" s="137"/>
      <c r="DDH89" s="137"/>
      <c r="DDI89" s="137"/>
      <c r="DDJ89" s="137"/>
      <c r="DDK89" s="137"/>
      <c r="DDL89" s="137"/>
      <c r="DDM89" s="137"/>
      <c r="DDN89" s="137"/>
      <c r="DDO89" s="137"/>
      <c r="DDP89" s="137"/>
      <c r="DDQ89" s="137"/>
      <c r="DDR89" s="137"/>
      <c r="DDS89" s="137"/>
      <c r="DDT89" s="137"/>
      <c r="DDU89" s="137"/>
      <c r="DDV89" s="137"/>
      <c r="DDW89" s="137"/>
      <c r="DDX89" s="137"/>
      <c r="DDY89" s="137"/>
      <c r="DDZ89" s="137"/>
      <c r="DEA89" s="137"/>
      <c r="DEB89" s="137"/>
      <c r="DEC89" s="137"/>
      <c r="DED89" s="137"/>
      <c r="DEE89" s="137"/>
      <c r="DEF89" s="137"/>
      <c r="DEG89" s="137"/>
      <c r="DEH89" s="137"/>
      <c r="DEI89" s="137"/>
      <c r="DEJ89" s="137"/>
      <c r="DEK89" s="137"/>
      <c r="DEL89" s="137"/>
      <c r="DEM89" s="137"/>
      <c r="DEN89" s="137"/>
      <c r="DEO89" s="137"/>
      <c r="DEP89" s="137"/>
      <c r="DEQ89" s="137"/>
      <c r="DER89" s="137"/>
      <c r="DES89" s="137"/>
      <c r="DET89" s="137"/>
      <c r="DEU89" s="137"/>
      <c r="DEV89" s="137"/>
      <c r="DEW89" s="137"/>
      <c r="DEX89" s="137"/>
      <c r="DEY89" s="137"/>
      <c r="DEZ89" s="137"/>
      <c r="DFA89" s="137"/>
      <c r="DFB89" s="137"/>
      <c r="DFC89" s="137"/>
      <c r="DFD89" s="137"/>
      <c r="DFE89" s="137"/>
      <c r="DFF89" s="137"/>
      <c r="DFG89" s="137"/>
      <c r="DFH89" s="137"/>
      <c r="DFI89" s="137"/>
      <c r="DFJ89" s="137"/>
      <c r="DFK89" s="137"/>
      <c r="DFL89" s="137"/>
      <c r="DFM89" s="137"/>
      <c r="DFN89" s="137"/>
      <c r="DFO89" s="137"/>
      <c r="DFP89" s="137"/>
      <c r="DFQ89" s="137"/>
      <c r="DFR89" s="137"/>
      <c r="DFS89" s="137"/>
      <c r="DFT89" s="137"/>
      <c r="DFU89" s="137"/>
      <c r="DFV89" s="137"/>
      <c r="DFW89" s="137"/>
      <c r="DFX89" s="137"/>
      <c r="DFY89" s="137"/>
      <c r="DFZ89" s="137"/>
      <c r="DGA89" s="137"/>
      <c r="DGB89" s="137"/>
      <c r="DGC89" s="137"/>
      <c r="DGD89" s="137"/>
      <c r="DGE89" s="137"/>
      <c r="DGF89" s="137"/>
      <c r="DGG89" s="137"/>
      <c r="DGH89" s="137"/>
      <c r="DGI89" s="137"/>
      <c r="DGJ89" s="137"/>
      <c r="DGK89" s="137"/>
      <c r="DGL89" s="137"/>
      <c r="DGM89" s="137"/>
      <c r="DGN89" s="137"/>
      <c r="DGO89" s="137"/>
      <c r="DGP89" s="137"/>
      <c r="DGQ89" s="137"/>
      <c r="DGR89" s="137"/>
      <c r="DGS89" s="137"/>
      <c r="DGT89" s="137"/>
      <c r="DGU89" s="137"/>
      <c r="DGV89" s="137"/>
      <c r="DGW89" s="137"/>
      <c r="DGX89" s="137"/>
      <c r="DGY89" s="137"/>
      <c r="DGZ89" s="137"/>
      <c r="DHA89" s="137"/>
      <c r="DHB89" s="137"/>
      <c r="DHC89" s="137"/>
      <c r="DHD89" s="137"/>
      <c r="DHE89" s="137"/>
      <c r="DHF89" s="137"/>
      <c r="DHG89" s="137"/>
      <c r="DHH89" s="137"/>
      <c r="DHI89" s="137"/>
      <c r="DHJ89" s="137"/>
      <c r="DHK89" s="137"/>
      <c r="DHL89" s="137"/>
      <c r="DHM89" s="137"/>
      <c r="DHN89" s="137"/>
      <c r="DHO89" s="137"/>
      <c r="DHP89" s="137"/>
      <c r="DHQ89" s="137"/>
      <c r="DHR89" s="137"/>
      <c r="DHS89" s="137"/>
      <c r="DHT89" s="137"/>
      <c r="DHU89" s="137"/>
      <c r="DHV89" s="137"/>
      <c r="DHW89" s="137"/>
      <c r="DHX89" s="137"/>
      <c r="DHY89" s="137"/>
      <c r="DHZ89" s="137"/>
      <c r="DIA89" s="137"/>
      <c r="DIB89" s="137"/>
      <c r="DIC89" s="137"/>
      <c r="DID89" s="137"/>
      <c r="DIE89" s="137"/>
      <c r="DIF89" s="137"/>
      <c r="DIG89" s="137"/>
      <c r="DIH89" s="137"/>
      <c r="DII89" s="137"/>
      <c r="DIJ89" s="137"/>
      <c r="DIK89" s="137"/>
      <c r="DIL89" s="137"/>
      <c r="DIM89" s="137"/>
      <c r="DIN89" s="137"/>
      <c r="DIO89" s="137"/>
      <c r="DIP89" s="137"/>
      <c r="DIQ89" s="137"/>
      <c r="DIR89" s="137"/>
      <c r="DIS89" s="137"/>
      <c r="DIT89" s="137"/>
      <c r="DIU89" s="137"/>
      <c r="DIV89" s="137"/>
      <c r="DIW89" s="137"/>
      <c r="DIX89" s="137"/>
      <c r="DIY89" s="137"/>
      <c r="DIZ89" s="137"/>
      <c r="DJA89" s="137"/>
      <c r="DJB89" s="137"/>
      <c r="DJC89" s="137"/>
      <c r="DJD89" s="137"/>
      <c r="DJE89" s="137"/>
      <c r="DJF89" s="137"/>
      <c r="DJG89" s="137"/>
      <c r="DJH89" s="137"/>
      <c r="DJI89" s="137"/>
      <c r="DJJ89" s="137"/>
      <c r="DJK89" s="137"/>
      <c r="DJL89" s="137"/>
      <c r="DJM89" s="137"/>
      <c r="DJN89" s="137"/>
      <c r="DJO89" s="137"/>
      <c r="DJP89" s="137"/>
      <c r="DJQ89" s="137"/>
      <c r="DJR89" s="137"/>
      <c r="DJS89" s="137"/>
      <c r="DJT89" s="137"/>
      <c r="DJU89" s="137"/>
      <c r="DJV89" s="137"/>
      <c r="DJW89" s="137"/>
      <c r="DJX89" s="137"/>
      <c r="DJY89" s="137"/>
      <c r="DJZ89" s="137"/>
      <c r="DKA89" s="137"/>
      <c r="DKB89" s="137"/>
      <c r="DKC89" s="137"/>
      <c r="DKD89" s="137"/>
      <c r="DKE89" s="137"/>
      <c r="DKF89" s="137"/>
      <c r="DKG89" s="137"/>
      <c r="DKH89" s="137"/>
      <c r="DKI89" s="137"/>
      <c r="DKJ89" s="137"/>
      <c r="DKK89" s="137"/>
      <c r="DKL89" s="137"/>
      <c r="DKM89" s="137"/>
      <c r="DKN89" s="137"/>
      <c r="DKO89" s="137"/>
      <c r="DKP89" s="137"/>
      <c r="DKQ89" s="137"/>
      <c r="DKR89" s="137"/>
      <c r="DKS89" s="137"/>
      <c r="DKT89" s="137"/>
      <c r="DKU89" s="137"/>
      <c r="DKV89" s="137"/>
      <c r="DKW89" s="137"/>
      <c r="DKX89" s="137"/>
      <c r="DKY89" s="137"/>
      <c r="DKZ89" s="137"/>
      <c r="DLA89" s="137"/>
      <c r="DLB89" s="137"/>
      <c r="DLC89" s="137"/>
      <c r="DLD89" s="137"/>
      <c r="DLE89" s="137"/>
      <c r="DLF89" s="137"/>
      <c r="DLG89" s="137"/>
      <c r="DLH89" s="137"/>
      <c r="DLI89" s="137"/>
      <c r="DLJ89" s="137"/>
      <c r="DLK89" s="137"/>
      <c r="DLL89" s="137"/>
      <c r="DLM89" s="137"/>
      <c r="DLN89" s="137"/>
      <c r="DLO89" s="137"/>
      <c r="DLP89" s="137"/>
      <c r="DLQ89" s="137"/>
      <c r="DLR89" s="137"/>
      <c r="DLS89" s="137"/>
      <c r="DLT89" s="137"/>
      <c r="DLU89" s="137"/>
      <c r="DLV89" s="137"/>
      <c r="DLW89" s="137"/>
      <c r="DLX89" s="137"/>
      <c r="DLY89" s="137"/>
      <c r="DLZ89" s="137"/>
      <c r="DMA89" s="137"/>
      <c r="DMB89" s="137"/>
      <c r="DMC89" s="137"/>
      <c r="DMD89" s="137"/>
      <c r="DME89" s="137"/>
      <c r="DMF89" s="137"/>
      <c r="DMG89" s="137"/>
      <c r="DMH89" s="137"/>
      <c r="DMI89" s="137"/>
      <c r="DMJ89" s="137"/>
      <c r="DMK89" s="137"/>
      <c r="DML89" s="137"/>
      <c r="DMM89" s="137"/>
      <c r="DMN89" s="137"/>
      <c r="DMO89" s="137"/>
      <c r="DMP89" s="137"/>
      <c r="DMQ89" s="137"/>
      <c r="DMR89" s="137"/>
      <c r="DMS89" s="137"/>
      <c r="DMT89" s="137"/>
      <c r="DMU89" s="137"/>
      <c r="DMV89" s="137"/>
      <c r="DMW89" s="137"/>
      <c r="DMX89" s="137"/>
      <c r="DMY89" s="137"/>
      <c r="DMZ89" s="137"/>
      <c r="DNA89" s="137"/>
      <c r="DNB89" s="137"/>
      <c r="DNC89" s="137"/>
      <c r="DND89" s="137"/>
      <c r="DNE89" s="137"/>
      <c r="DNF89" s="137"/>
      <c r="DNG89" s="137"/>
      <c r="DNH89" s="137"/>
      <c r="DNI89" s="137"/>
      <c r="DNJ89" s="137"/>
      <c r="DNK89" s="137"/>
      <c r="DNL89" s="137"/>
      <c r="DNM89" s="137"/>
      <c r="DNN89" s="137"/>
      <c r="DNO89" s="137"/>
      <c r="DNP89" s="137"/>
      <c r="DNQ89" s="137"/>
      <c r="DNR89" s="137"/>
      <c r="DNS89" s="137"/>
      <c r="DNT89" s="137"/>
      <c r="DNU89" s="137"/>
      <c r="DNV89" s="137"/>
      <c r="DNW89" s="137"/>
      <c r="DNX89" s="137"/>
      <c r="DNY89" s="137"/>
      <c r="DNZ89" s="137"/>
      <c r="DOA89" s="137"/>
      <c r="DOB89" s="137"/>
      <c r="DOC89" s="137"/>
      <c r="DOD89" s="137"/>
      <c r="DOE89" s="137"/>
      <c r="DOF89" s="137"/>
      <c r="DOG89" s="137"/>
      <c r="DOH89" s="137"/>
      <c r="DOI89" s="137"/>
      <c r="DOJ89" s="137"/>
      <c r="DOK89" s="137"/>
      <c r="DOL89" s="137"/>
      <c r="DOM89" s="137"/>
      <c r="DON89" s="137"/>
      <c r="DOO89" s="137"/>
      <c r="DOP89" s="137"/>
      <c r="DOQ89" s="137"/>
      <c r="DOR89" s="137"/>
      <c r="DOS89" s="137"/>
      <c r="DOT89" s="137"/>
      <c r="DOU89" s="137"/>
      <c r="DOV89" s="137"/>
      <c r="DOW89" s="137"/>
      <c r="DOX89" s="137"/>
      <c r="DOY89" s="137"/>
      <c r="DOZ89" s="137"/>
      <c r="DPA89" s="137"/>
      <c r="DPB89" s="137"/>
      <c r="DPC89" s="137"/>
      <c r="DPD89" s="137"/>
      <c r="DPE89" s="137"/>
      <c r="DPF89" s="137"/>
      <c r="DPG89" s="137"/>
      <c r="DPH89" s="137"/>
      <c r="DPI89" s="137"/>
      <c r="DPJ89" s="137"/>
      <c r="DPK89" s="137"/>
      <c r="DPL89" s="137"/>
      <c r="DPM89" s="137"/>
      <c r="DPN89" s="137"/>
      <c r="DPO89" s="137"/>
      <c r="DPP89" s="137"/>
      <c r="DPQ89" s="137"/>
      <c r="DPR89" s="137"/>
      <c r="DPS89" s="137"/>
      <c r="DPT89" s="137"/>
      <c r="DPU89" s="137"/>
      <c r="DPV89" s="137"/>
      <c r="DPW89" s="137"/>
      <c r="DPX89" s="137"/>
      <c r="DPY89" s="137"/>
      <c r="DPZ89" s="137"/>
      <c r="DQA89" s="137"/>
      <c r="DQB89" s="137"/>
      <c r="DQC89" s="137"/>
      <c r="DQD89" s="137"/>
      <c r="DQE89" s="137"/>
      <c r="DQF89" s="137"/>
      <c r="DQG89" s="137"/>
      <c r="DQH89" s="137"/>
      <c r="DQI89" s="137"/>
      <c r="DQJ89" s="137"/>
      <c r="DQK89" s="137"/>
      <c r="DQL89" s="137"/>
      <c r="DQM89" s="137"/>
      <c r="DQN89" s="137"/>
      <c r="DQO89" s="137"/>
      <c r="DQP89" s="137"/>
      <c r="DQQ89" s="137"/>
      <c r="DQR89" s="137"/>
      <c r="DQS89" s="137"/>
      <c r="DQT89" s="137"/>
      <c r="DQU89" s="137"/>
      <c r="DQV89" s="137"/>
      <c r="DQW89" s="137"/>
      <c r="DQX89" s="137"/>
      <c r="DQY89" s="137"/>
      <c r="DQZ89" s="137"/>
      <c r="DRA89" s="137"/>
      <c r="DRB89" s="137"/>
      <c r="DRC89" s="137"/>
      <c r="DRD89" s="137"/>
      <c r="DRE89" s="137"/>
      <c r="DRF89" s="137"/>
      <c r="DRG89" s="137"/>
      <c r="DRH89" s="137"/>
      <c r="DRI89" s="137"/>
      <c r="DRJ89" s="137"/>
      <c r="DRK89" s="137"/>
      <c r="DRL89" s="137"/>
      <c r="DRM89" s="137"/>
      <c r="DRN89" s="137"/>
      <c r="DRO89" s="137"/>
      <c r="DRP89" s="137"/>
      <c r="DRQ89" s="137"/>
      <c r="DRR89" s="137"/>
      <c r="DRS89" s="137"/>
      <c r="DRT89" s="137"/>
      <c r="DRU89" s="137"/>
      <c r="DRV89" s="137"/>
      <c r="DRW89" s="137"/>
      <c r="DRX89" s="137"/>
      <c r="DRY89" s="137"/>
      <c r="DRZ89" s="137"/>
      <c r="DSA89" s="137"/>
      <c r="DSB89" s="137"/>
      <c r="DSC89" s="137"/>
      <c r="DSD89" s="137"/>
      <c r="DSE89" s="137"/>
      <c r="DSF89" s="137"/>
      <c r="DSG89" s="137"/>
      <c r="DSH89" s="137"/>
      <c r="DSI89" s="137"/>
      <c r="DSJ89" s="137"/>
      <c r="DSK89" s="137"/>
      <c r="DSL89" s="137"/>
      <c r="DSM89" s="137"/>
      <c r="DSN89" s="137"/>
      <c r="DSO89" s="137"/>
      <c r="DSP89" s="137"/>
      <c r="DSQ89" s="137"/>
      <c r="DSR89" s="137"/>
      <c r="DSS89" s="137"/>
      <c r="DST89" s="137"/>
      <c r="DSU89" s="137"/>
      <c r="DSV89" s="137"/>
      <c r="DSW89" s="137"/>
      <c r="DSX89" s="137"/>
      <c r="DSY89" s="137"/>
      <c r="DSZ89" s="137"/>
      <c r="DTA89" s="137"/>
      <c r="DTB89" s="137"/>
      <c r="DTC89" s="137"/>
      <c r="DTD89" s="137"/>
      <c r="DTE89" s="137"/>
      <c r="DTF89" s="137"/>
      <c r="DTG89" s="137"/>
      <c r="DTH89" s="137"/>
      <c r="DTI89" s="137"/>
      <c r="DTJ89" s="137"/>
      <c r="DTK89" s="137"/>
      <c r="DTL89" s="137"/>
      <c r="DTM89" s="137"/>
      <c r="DTN89" s="137"/>
      <c r="DTO89" s="137"/>
      <c r="DTP89" s="137"/>
      <c r="DTQ89" s="137"/>
      <c r="DTR89" s="137"/>
      <c r="DTS89" s="137"/>
      <c r="DTT89" s="137"/>
      <c r="DTU89" s="137"/>
      <c r="DTV89" s="137"/>
      <c r="DTW89" s="137"/>
      <c r="DTX89" s="137"/>
      <c r="DTY89" s="137"/>
      <c r="DTZ89" s="137"/>
      <c r="DUA89" s="137"/>
      <c r="DUB89" s="137"/>
      <c r="DUC89" s="137"/>
      <c r="DUD89" s="137"/>
      <c r="DUE89" s="137"/>
      <c r="DUF89" s="137"/>
      <c r="DUG89" s="137"/>
      <c r="DUH89" s="137"/>
      <c r="DUI89" s="137"/>
      <c r="DUJ89" s="137"/>
      <c r="DUK89" s="137"/>
      <c r="DUL89" s="137"/>
      <c r="DUM89" s="137"/>
      <c r="DUN89" s="137"/>
      <c r="DUO89" s="137"/>
      <c r="DUP89" s="137"/>
      <c r="DUQ89" s="137"/>
      <c r="DUR89" s="137"/>
      <c r="DUS89" s="137"/>
      <c r="DUT89" s="137"/>
      <c r="DUU89" s="137"/>
      <c r="DUV89" s="137"/>
      <c r="DUW89" s="137"/>
      <c r="DUX89" s="137"/>
      <c r="DUY89" s="137"/>
      <c r="DUZ89" s="137"/>
      <c r="DVA89" s="137"/>
      <c r="DVB89" s="137"/>
      <c r="DVC89" s="137"/>
      <c r="DVD89" s="137"/>
      <c r="DVE89" s="137"/>
      <c r="DVF89" s="137"/>
      <c r="DVG89" s="137"/>
      <c r="DVH89" s="137"/>
      <c r="DVI89" s="137"/>
      <c r="DVJ89" s="137"/>
      <c r="DVK89" s="137"/>
      <c r="DVL89" s="137"/>
      <c r="DVM89" s="137"/>
      <c r="DVN89" s="137"/>
      <c r="DVO89" s="137"/>
      <c r="DVP89" s="137"/>
      <c r="DVQ89" s="137"/>
      <c r="DVR89" s="137"/>
      <c r="DVS89" s="137"/>
      <c r="DVT89" s="137"/>
      <c r="DVU89" s="137"/>
      <c r="DVV89" s="137"/>
      <c r="DVW89" s="137"/>
      <c r="DVX89" s="137"/>
      <c r="DVY89" s="137"/>
      <c r="DVZ89" s="137"/>
      <c r="DWA89" s="137"/>
      <c r="DWB89" s="137"/>
      <c r="DWC89" s="137"/>
      <c r="DWD89" s="137"/>
      <c r="DWE89" s="137"/>
      <c r="DWF89" s="137"/>
      <c r="DWG89" s="137"/>
      <c r="DWH89" s="137"/>
      <c r="DWI89" s="137"/>
      <c r="DWJ89" s="137"/>
      <c r="DWK89" s="137"/>
      <c r="DWL89" s="137"/>
      <c r="DWM89" s="137"/>
      <c r="DWN89" s="137"/>
      <c r="DWO89" s="137"/>
      <c r="DWP89" s="137"/>
      <c r="DWQ89" s="137"/>
      <c r="DWR89" s="137"/>
      <c r="DWS89" s="137"/>
      <c r="DWT89" s="137"/>
      <c r="DWU89" s="137"/>
      <c r="DWV89" s="137"/>
      <c r="DWW89" s="137"/>
      <c r="DWX89" s="137"/>
      <c r="DWY89" s="137"/>
      <c r="DWZ89" s="137"/>
      <c r="DXA89" s="137"/>
      <c r="DXB89" s="137"/>
      <c r="DXC89" s="137"/>
      <c r="DXD89" s="137"/>
      <c r="DXE89" s="137"/>
      <c r="DXF89" s="137"/>
      <c r="DXG89" s="137"/>
      <c r="DXH89" s="137"/>
      <c r="DXI89" s="137"/>
      <c r="DXJ89" s="137"/>
      <c r="DXK89" s="137"/>
      <c r="DXL89" s="137"/>
      <c r="DXM89" s="137"/>
      <c r="DXN89" s="137"/>
      <c r="DXO89" s="137"/>
      <c r="DXP89" s="137"/>
      <c r="DXQ89" s="137"/>
      <c r="DXR89" s="137"/>
      <c r="DXS89" s="137"/>
      <c r="DXT89" s="137"/>
      <c r="DXU89" s="137"/>
      <c r="DXV89" s="137"/>
      <c r="DXW89" s="137"/>
      <c r="DXX89" s="137"/>
      <c r="DXY89" s="137"/>
      <c r="DXZ89" s="137"/>
      <c r="DYA89" s="137"/>
      <c r="DYB89" s="137"/>
      <c r="DYC89" s="137"/>
      <c r="DYD89" s="137"/>
      <c r="DYE89" s="137"/>
      <c r="DYF89" s="137"/>
      <c r="DYG89" s="137"/>
      <c r="DYH89" s="137"/>
      <c r="DYI89" s="137"/>
      <c r="DYJ89" s="137"/>
      <c r="DYK89" s="137"/>
      <c r="DYL89" s="137"/>
      <c r="DYM89" s="137"/>
      <c r="DYN89" s="137"/>
      <c r="DYO89" s="137"/>
      <c r="DYP89" s="137"/>
      <c r="DYQ89" s="137"/>
      <c r="DYR89" s="137"/>
      <c r="DYS89" s="137"/>
      <c r="DYT89" s="137"/>
      <c r="DYU89" s="137"/>
      <c r="DYV89" s="137"/>
      <c r="DYW89" s="137"/>
      <c r="DYX89" s="137"/>
      <c r="DYY89" s="137"/>
      <c r="DYZ89" s="137"/>
      <c r="DZA89" s="137"/>
      <c r="DZB89" s="137"/>
      <c r="DZC89" s="137"/>
      <c r="DZD89" s="137"/>
      <c r="DZE89" s="137"/>
      <c r="DZF89" s="137"/>
      <c r="DZG89" s="137"/>
      <c r="DZH89" s="137"/>
      <c r="DZI89" s="137"/>
      <c r="DZJ89" s="137"/>
      <c r="DZK89" s="137"/>
      <c r="DZL89" s="137"/>
      <c r="DZM89" s="137"/>
      <c r="DZN89" s="137"/>
      <c r="DZO89" s="137"/>
      <c r="DZP89" s="137"/>
      <c r="DZQ89" s="137"/>
      <c r="DZR89" s="137"/>
      <c r="DZS89" s="137"/>
      <c r="DZT89" s="137"/>
      <c r="DZU89" s="137"/>
      <c r="DZV89" s="137"/>
      <c r="DZW89" s="137"/>
      <c r="DZX89" s="137"/>
      <c r="DZY89" s="137"/>
      <c r="DZZ89" s="137"/>
      <c r="EAA89" s="137"/>
      <c r="EAB89" s="137"/>
      <c r="EAC89" s="137"/>
      <c r="EAD89" s="137"/>
      <c r="EAE89" s="137"/>
      <c r="EAF89" s="137"/>
      <c r="EAG89" s="137"/>
      <c r="EAH89" s="137"/>
      <c r="EAI89" s="137"/>
      <c r="EAJ89" s="137"/>
      <c r="EAK89" s="137"/>
      <c r="EAL89" s="137"/>
      <c r="EAM89" s="137"/>
      <c r="EAN89" s="137"/>
      <c r="EAO89" s="137"/>
      <c r="EAP89" s="137"/>
      <c r="EAQ89" s="137"/>
      <c r="EAR89" s="137"/>
      <c r="EAS89" s="137"/>
      <c r="EAT89" s="137"/>
      <c r="EAU89" s="137"/>
      <c r="EAV89" s="137"/>
      <c r="EAW89" s="137"/>
      <c r="EAX89" s="137"/>
      <c r="EAY89" s="137"/>
      <c r="EAZ89" s="137"/>
      <c r="EBA89" s="137"/>
      <c r="EBB89" s="137"/>
      <c r="EBC89" s="137"/>
      <c r="EBD89" s="137"/>
      <c r="EBE89" s="137"/>
      <c r="EBF89" s="137"/>
      <c r="EBG89" s="137"/>
      <c r="EBH89" s="137"/>
      <c r="EBI89" s="137"/>
      <c r="EBJ89" s="137"/>
      <c r="EBK89" s="137"/>
      <c r="EBL89" s="137"/>
      <c r="EBM89" s="137"/>
      <c r="EBN89" s="137"/>
      <c r="EBO89" s="137"/>
      <c r="EBP89" s="137"/>
      <c r="EBQ89" s="137"/>
      <c r="EBR89" s="137"/>
      <c r="EBS89" s="137"/>
      <c r="EBT89" s="137"/>
      <c r="EBU89" s="137"/>
      <c r="EBV89" s="137"/>
      <c r="EBW89" s="137"/>
      <c r="EBX89" s="137"/>
      <c r="EBY89" s="137"/>
      <c r="EBZ89" s="137"/>
      <c r="ECA89" s="137"/>
      <c r="ECB89" s="137"/>
      <c r="ECC89" s="137"/>
      <c r="ECD89" s="137"/>
      <c r="ECE89" s="137"/>
      <c r="ECF89" s="137"/>
      <c r="ECG89" s="137"/>
      <c r="ECH89" s="137"/>
      <c r="ECI89" s="137"/>
      <c r="ECJ89" s="137"/>
      <c r="ECK89" s="137"/>
      <c r="ECL89" s="137"/>
      <c r="ECM89" s="137"/>
      <c r="ECN89" s="137"/>
      <c r="ECO89" s="137"/>
      <c r="ECP89" s="137"/>
      <c r="ECQ89" s="137"/>
      <c r="ECR89" s="137"/>
      <c r="ECS89" s="137"/>
      <c r="ECT89" s="137"/>
      <c r="ECU89" s="137"/>
      <c r="ECV89" s="137"/>
      <c r="ECW89" s="137"/>
      <c r="ECX89" s="137"/>
      <c r="ECY89" s="137"/>
      <c r="ECZ89" s="137"/>
      <c r="EDA89" s="137"/>
      <c r="EDB89" s="137"/>
      <c r="EDC89" s="137"/>
      <c r="EDD89" s="137"/>
      <c r="EDE89" s="137"/>
      <c r="EDF89" s="137"/>
      <c r="EDG89" s="137"/>
      <c r="EDH89" s="137"/>
      <c r="EDI89" s="137"/>
      <c r="EDJ89" s="137"/>
      <c r="EDK89" s="137"/>
      <c r="EDL89" s="137"/>
      <c r="EDM89" s="137"/>
      <c r="EDN89" s="137"/>
      <c r="EDO89" s="137"/>
      <c r="EDP89" s="137"/>
      <c r="EDQ89" s="137"/>
      <c r="EDR89" s="137"/>
      <c r="EDS89" s="137"/>
      <c r="EDT89" s="137"/>
      <c r="EDU89" s="137"/>
      <c r="EDV89" s="137"/>
      <c r="EDW89" s="137"/>
      <c r="EDX89" s="137"/>
      <c r="EDY89" s="137"/>
      <c r="EDZ89" s="137"/>
      <c r="EEA89" s="137"/>
      <c r="EEB89" s="137"/>
      <c r="EEC89" s="137"/>
      <c r="EED89" s="137"/>
      <c r="EEE89" s="137"/>
      <c r="EEF89" s="137"/>
      <c r="EEG89" s="137"/>
      <c r="EEH89" s="137"/>
      <c r="EEI89" s="137"/>
      <c r="EEJ89" s="137"/>
      <c r="EEK89" s="137"/>
      <c r="EEL89" s="137"/>
      <c r="EEM89" s="137"/>
      <c r="EEN89" s="137"/>
      <c r="EEO89" s="137"/>
      <c r="EEP89" s="137"/>
      <c r="EEQ89" s="137"/>
      <c r="EER89" s="137"/>
      <c r="EES89" s="137"/>
      <c r="EET89" s="137"/>
      <c r="EEU89" s="137"/>
      <c r="EEV89" s="137"/>
      <c r="EEW89" s="137"/>
      <c r="EEX89" s="137"/>
      <c r="EEY89" s="137"/>
      <c r="EEZ89" s="137"/>
      <c r="EFA89" s="137"/>
      <c r="EFB89" s="137"/>
      <c r="EFC89" s="137"/>
      <c r="EFD89" s="137"/>
      <c r="EFE89" s="137"/>
      <c r="EFF89" s="137"/>
      <c r="EFG89" s="137"/>
      <c r="EFH89" s="137"/>
      <c r="EFI89" s="137"/>
      <c r="EFJ89" s="137"/>
      <c r="EFK89" s="137"/>
      <c r="EFL89" s="137"/>
      <c r="EFM89" s="137"/>
      <c r="EFN89" s="137"/>
      <c r="EFO89" s="137"/>
      <c r="EFP89" s="137"/>
      <c r="EFQ89" s="137"/>
      <c r="EFR89" s="137"/>
      <c r="EFS89" s="137"/>
      <c r="EFT89" s="137"/>
      <c r="EFU89" s="137"/>
      <c r="EFV89" s="137"/>
      <c r="EFW89" s="137"/>
      <c r="EFX89" s="137"/>
      <c r="EFY89" s="137"/>
      <c r="EFZ89" s="137"/>
      <c r="EGA89" s="137"/>
      <c r="EGB89" s="137"/>
      <c r="EGC89" s="137"/>
      <c r="EGD89" s="137"/>
      <c r="EGE89" s="137"/>
      <c r="EGF89" s="137"/>
      <c r="EGG89" s="137"/>
      <c r="EGH89" s="137"/>
      <c r="EGI89" s="137"/>
      <c r="EGJ89" s="137"/>
      <c r="EGK89" s="137"/>
      <c r="EGL89" s="137"/>
      <c r="EGM89" s="137"/>
      <c r="EGN89" s="137"/>
      <c r="EGO89" s="137"/>
      <c r="EGP89" s="137"/>
      <c r="EGQ89" s="137"/>
      <c r="EGR89" s="137"/>
      <c r="EGS89" s="137"/>
      <c r="EGT89" s="137"/>
      <c r="EGU89" s="137"/>
      <c r="EGV89" s="137"/>
      <c r="EGW89" s="137"/>
      <c r="EGX89" s="137"/>
      <c r="EGY89" s="137"/>
      <c r="EGZ89" s="137"/>
      <c r="EHA89" s="137"/>
      <c r="EHB89" s="137"/>
      <c r="EHC89" s="137"/>
      <c r="EHD89" s="137"/>
      <c r="EHE89" s="137"/>
      <c r="EHF89" s="137"/>
      <c r="EHG89" s="137"/>
      <c r="EHH89" s="137"/>
      <c r="EHI89" s="137"/>
      <c r="EHJ89" s="137"/>
      <c r="EHK89" s="137"/>
      <c r="EHL89" s="137"/>
      <c r="EHM89" s="137"/>
      <c r="EHN89" s="137"/>
      <c r="EHO89" s="137"/>
      <c r="EHP89" s="137"/>
      <c r="EHQ89" s="137"/>
      <c r="EHR89" s="137"/>
      <c r="EHS89" s="137"/>
      <c r="EHT89" s="137"/>
      <c r="EHU89" s="137"/>
      <c r="EHV89" s="137"/>
      <c r="EHW89" s="137"/>
      <c r="EHX89" s="137"/>
      <c r="EHY89" s="137"/>
      <c r="EHZ89" s="137"/>
      <c r="EIA89" s="137"/>
      <c r="EIB89" s="137"/>
      <c r="EIC89" s="137"/>
      <c r="EID89" s="137"/>
      <c r="EIE89" s="137"/>
      <c r="EIF89" s="137"/>
      <c r="EIG89" s="137"/>
      <c r="EIH89" s="137"/>
      <c r="EII89" s="137"/>
      <c r="EIJ89" s="137"/>
      <c r="EIK89" s="137"/>
      <c r="EIL89" s="137"/>
      <c r="EIM89" s="137"/>
      <c r="EIN89" s="137"/>
      <c r="EIO89" s="137"/>
      <c r="EIP89" s="137"/>
      <c r="EIQ89" s="137"/>
      <c r="EIR89" s="137"/>
      <c r="EIS89" s="137"/>
      <c r="EIT89" s="137"/>
      <c r="EIU89" s="137"/>
      <c r="EIV89" s="137"/>
      <c r="EIW89" s="137"/>
      <c r="EIX89" s="137"/>
      <c r="EIY89" s="137"/>
      <c r="EIZ89" s="137"/>
      <c r="EJA89" s="137"/>
      <c r="EJB89" s="137"/>
      <c r="EJC89" s="137"/>
      <c r="EJD89" s="137"/>
      <c r="EJE89" s="137"/>
      <c r="EJF89" s="137"/>
      <c r="EJG89" s="137"/>
      <c r="EJH89" s="137"/>
      <c r="EJI89" s="137"/>
      <c r="EJJ89" s="137"/>
      <c r="EJK89" s="137"/>
      <c r="EJL89" s="137"/>
      <c r="EJM89" s="137"/>
      <c r="EJN89" s="137"/>
      <c r="EJO89" s="137"/>
      <c r="EJP89" s="137"/>
      <c r="EJQ89" s="137"/>
      <c r="EJR89" s="137"/>
      <c r="EJS89" s="137"/>
      <c r="EJT89" s="137"/>
      <c r="EJU89" s="137"/>
      <c r="EJV89" s="137"/>
      <c r="EJW89" s="137"/>
      <c r="EJX89" s="137"/>
      <c r="EJY89" s="137"/>
      <c r="EJZ89" s="137"/>
      <c r="EKA89" s="137"/>
      <c r="EKB89" s="137"/>
      <c r="EKC89" s="137"/>
      <c r="EKD89" s="137"/>
      <c r="EKE89" s="137"/>
      <c r="EKF89" s="137"/>
      <c r="EKG89" s="137"/>
      <c r="EKH89" s="137"/>
      <c r="EKI89" s="137"/>
      <c r="EKJ89" s="137"/>
      <c r="EKK89" s="137"/>
      <c r="EKL89" s="137"/>
      <c r="EKM89" s="137"/>
      <c r="EKN89" s="137"/>
      <c r="EKO89" s="137"/>
      <c r="EKP89" s="137"/>
      <c r="EKQ89" s="137"/>
      <c r="EKR89" s="137"/>
      <c r="EKS89" s="137"/>
      <c r="EKT89" s="137"/>
      <c r="EKU89" s="137"/>
      <c r="EKV89" s="137"/>
      <c r="EKW89" s="137"/>
      <c r="EKX89" s="137"/>
      <c r="EKY89" s="137"/>
      <c r="EKZ89" s="137"/>
      <c r="ELA89" s="137"/>
      <c r="ELB89" s="137"/>
      <c r="ELC89" s="137"/>
      <c r="ELD89" s="137"/>
      <c r="ELE89" s="137"/>
      <c r="ELF89" s="137"/>
      <c r="ELG89" s="137"/>
      <c r="ELH89" s="137"/>
      <c r="ELI89" s="137"/>
      <c r="ELJ89" s="137"/>
      <c r="ELK89" s="137"/>
      <c r="ELL89" s="137"/>
      <c r="ELM89" s="137"/>
      <c r="ELN89" s="137"/>
      <c r="ELO89" s="137"/>
      <c r="ELP89" s="137"/>
      <c r="ELQ89" s="137"/>
      <c r="ELR89" s="137"/>
      <c r="ELS89" s="137"/>
      <c r="ELT89" s="137"/>
      <c r="ELU89" s="137"/>
      <c r="ELV89" s="137"/>
      <c r="ELW89" s="137"/>
      <c r="ELX89" s="137"/>
      <c r="ELY89" s="137"/>
      <c r="ELZ89" s="137"/>
      <c r="EMA89" s="137"/>
      <c r="EMB89" s="137"/>
      <c r="EMC89" s="137"/>
      <c r="EMD89" s="137"/>
      <c r="EME89" s="137"/>
      <c r="EMF89" s="137"/>
      <c r="EMG89" s="137"/>
      <c r="EMH89" s="137"/>
      <c r="EMI89" s="137"/>
      <c r="EMJ89" s="137"/>
      <c r="EMK89" s="137"/>
      <c r="EML89" s="137"/>
      <c r="EMM89" s="137"/>
      <c r="EMN89" s="137"/>
      <c r="EMO89" s="137"/>
      <c r="EMP89" s="137"/>
      <c r="EMQ89" s="137"/>
      <c r="EMR89" s="137"/>
      <c r="EMS89" s="137"/>
      <c r="EMT89" s="137"/>
      <c r="EMU89" s="137"/>
      <c r="EMV89" s="137"/>
      <c r="EMW89" s="137"/>
      <c r="EMX89" s="137"/>
      <c r="EMY89" s="137"/>
      <c r="EMZ89" s="137"/>
      <c r="ENA89" s="137"/>
      <c r="ENB89" s="137"/>
      <c r="ENC89" s="137"/>
      <c r="END89" s="137"/>
      <c r="ENE89" s="137"/>
      <c r="ENF89" s="137"/>
      <c r="ENG89" s="137"/>
      <c r="ENH89" s="137"/>
      <c r="ENI89" s="137"/>
      <c r="ENJ89" s="137"/>
      <c r="ENK89" s="137"/>
      <c r="ENL89" s="137"/>
      <c r="ENM89" s="137"/>
      <c r="ENN89" s="137"/>
      <c r="ENO89" s="137"/>
      <c r="ENP89" s="137"/>
      <c r="ENQ89" s="137"/>
      <c r="ENR89" s="137"/>
      <c r="ENS89" s="137"/>
      <c r="ENT89" s="137"/>
      <c r="ENU89" s="137"/>
      <c r="ENV89" s="137"/>
      <c r="ENW89" s="137"/>
      <c r="ENX89" s="137"/>
      <c r="ENY89" s="137"/>
      <c r="ENZ89" s="137"/>
      <c r="EOA89" s="137"/>
      <c r="EOB89" s="137"/>
      <c r="EOC89" s="137"/>
      <c r="EOD89" s="137"/>
      <c r="EOE89" s="137"/>
      <c r="EOF89" s="137"/>
      <c r="EOG89" s="137"/>
      <c r="EOH89" s="137"/>
      <c r="EOI89" s="137"/>
      <c r="EOJ89" s="137"/>
      <c r="EOK89" s="137"/>
      <c r="EOL89" s="137"/>
      <c r="EOM89" s="137"/>
      <c r="EON89" s="137"/>
      <c r="EOO89" s="137"/>
      <c r="EOP89" s="137"/>
      <c r="EOQ89" s="137"/>
      <c r="EOR89" s="137"/>
      <c r="EOS89" s="137"/>
      <c r="EOT89" s="137"/>
      <c r="EOU89" s="137"/>
      <c r="EOV89" s="137"/>
      <c r="EOW89" s="137"/>
      <c r="EOX89" s="137"/>
      <c r="EOY89" s="137"/>
      <c r="EOZ89" s="137"/>
      <c r="EPA89" s="137"/>
      <c r="EPB89" s="137"/>
      <c r="EPC89" s="137"/>
      <c r="EPD89" s="137"/>
      <c r="EPE89" s="137"/>
      <c r="EPF89" s="137"/>
      <c r="EPG89" s="137"/>
      <c r="EPH89" s="137"/>
      <c r="EPI89" s="137"/>
      <c r="EPJ89" s="137"/>
      <c r="EPK89" s="137"/>
      <c r="EPL89" s="137"/>
      <c r="EPM89" s="137"/>
      <c r="EPN89" s="137"/>
      <c r="EPO89" s="137"/>
      <c r="EPP89" s="137"/>
      <c r="EPQ89" s="137"/>
      <c r="EPR89" s="137"/>
      <c r="EPS89" s="137"/>
      <c r="EPT89" s="137"/>
      <c r="EPU89" s="137"/>
      <c r="EPV89" s="137"/>
      <c r="EPW89" s="137"/>
      <c r="EPX89" s="137"/>
      <c r="EPY89" s="137"/>
      <c r="EPZ89" s="137"/>
      <c r="EQA89" s="137"/>
      <c r="EQB89" s="137"/>
      <c r="EQC89" s="137"/>
      <c r="EQD89" s="137"/>
      <c r="EQE89" s="137"/>
      <c r="EQF89" s="137"/>
      <c r="EQG89" s="137"/>
      <c r="EQH89" s="137"/>
      <c r="EQI89" s="137"/>
      <c r="EQJ89" s="137"/>
      <c r="EQK89" s="137"/>
      <c r="EQL89" s="137"/>
      <c r="EQM89" s="137"/>
      <c r="EQN89" s="137"/>
      <c r="EQO89" s="137"/>
      <c r="EQP89" s="137"/>
      <c r="EQQ89" s="137"/>
      <c r="EQR89" s="137"/>
      <c r="EQS89" s="137"/>
      <c r="EQT89" s="137"/>
      <c r="EQU89" s="137"/>
      <c r="EQV89" s="137"/>
      <c r="EQW89" s="137"/>
      <c r="EQX89" s="137"/>
      <c r="EQY89" s="137"/>
      <c r="EQZ89" s="137"/>
      <c r="ERA89" s="137"/>
      <c r="ERB89" s="137"/>
      <c r="ERC89" s="137"/>
      <c r="ERD89" s="137"/>
      <c r="ERE89" s="137"/>
      <c r="ERF89" s="137"/>
      <c r="ERG89" s="137"/>
      <c r="ERH89" s="137"/>
      <c r="ERI89" s="137"/>
      <c r="ERJ89" s="137"/>
      <c r="ERK89" s="137"/>
      <c r="ERL89" s="137"/>
      <c r="ERM89" s="137"/>
      <c r="ERN89" s="137"/>
      <c r="ERO89" s="137"/>
      <c r="ERP89" s="137"/>
      <c r="ERQ89" s="137"/>
      <c r="ERR89" s="137"/>
      <c r="ERS89" s="137"/>
      <c r="ERT89" s="137"/>
      <c r="ERU89" s="137"/>
      <c r="ERV89" s="137"/>
      <c r="ERW89" s="137"/>
      <c r="ERX89" s="137"/>
      <c r="ERY89" s="137"/>
      <c r="ERZ89" s="137"/>
      <c r="ESA89" s="137"/>
      <c r="ESB89" s="137"/>
      <c r="ESC89" s="137"/>
      <c r="ESD89" s="137"/>
      <c r="ESE89" s="137"/>
      <c r="ESF89" s="137"/>
      <c r="ESG89" s="137"/>
      <c r="ESH89" s="137"/>
      <c r="ESI89" s="137"/>
      <c r="ESJ89" s="137"/>
      <c r="ESK89" s="137"/>
      <c r="ESL89" s="137"/>
      <c r="ESM89" s="137"/>
      <c r="ESN89" s="137"/>
      <c r="ESO89" s="137"/>
      <c r="ESP89" s="137"/>
      <c r="ESQ89" s="137"/>
      <c r="ESR89" s="137"/>
      <c r="ESS89" s="137"/>
      <c r="EST89" s="137"/>
      <c r="ESU89" s="137"/>
      <c r="ESV89" s="137"/>
      <c r="ESW89" s="137"/>
      <c r="ESX89" s="137"/>
      <c r="ESY89" s="137"/>
      <c r="ESZ89" s="137"/>
      <c r="ETA89" s="137"/>
      <c r="ETB89" s="137"/>
      <c r="ETC89" s="137"/>
      <c r="ETD89" s="137"/>
      <c r="ETE89" s="137"/>
      <c r="ETF89" s="137"/>
      <c r="ETG89" s="137"/>
      <c r="ETH89" s="137"/>
      <c r="ETI89" s="137"/>
      <c r="ETJ89" s="137"/>
      <c r="ETK89" s="137"/>
      <c r="ETL89" s="137"/>
      <c r="ETM89" s="137"/>
      <c r="ETN89" s="137"/>
      <c r="ETO89" s="137"/>
      <c r="ETP89" s="137"/>
      <c r="ETQ89" s="137"/>
      <c r="ETR89" s="137"/>
      <c r="ETS89" s="137"/>
      <c r="ETT89" s="137"/>
      <c r="ETU89" s="137"/>
      <c r="ETV89" s="137"/>
      <c r="ETW89" s="137"/>
      <c r="ETX89" s="137"/>
      <c r="ETY89" s="137"/>
      <c r="ETZ89" s="137"/>
      <c r="EUA89" s="137"/>
      <c r="EUB89" s="137"/>
      <c r="EUC89" s="137"/>
      <c r="EUD89" s="137"/>
      <c r="EUE89" s="137"/>
      <c r="EUF89" s="137"/>
      <c r="EUG89" s="137"/>
      <c r="EUH89" s="137"/>
      <c r="EUI89" s="137"/>
      <c r="EUJ89" s="137"/>
      <c r="EUK89" s="137"/>
      <c r="EUL89" s="137"/>
      <c r="EUM89" s="137"/>
      <c r="EUN89" s="137"/>
      <c r="EUO89" s="137"/>
      <c r="EUP89" s="137"/>
      <c r="EUQ89" s="137"/>
      <c r="EUR89" s="137"/>
      <c r="EUS89" s="137"/>
      <c r="EUT89" s="137"/>
      <c r="EUU89" s="137"/>
      <c r="EUV89" s="137"/>
      <c r="EUW89" s="137"/>
      <c r="EUX89" s="137"/>
      <c r="EUY89" s="137"/>
      <c r="EUZ89" s="137"/>
      <c r="EVA89" s="137"/>
      <c r="EVB89" s="137"/>
      <c r="EVC89" s="137"/>
      <c r="EVD89" s="137"/>
      <c r="EVE89" s="137"/>
      <c r="EVF89" s="137"/>
      <c r="EVG89" s="137"/>
      <c r="EVH89" s="137"/>
      <c r="EVI89" s="137"/>
      <c r="EVJ89" s="137"/>
      <c r="EVK89" s="137"/>
      <c r="EVL89" s="137"/>
      <c r="EVM89" s="137"/>
      <c r="EVN89" s="137"/>
      <c r="EVO89" s="137"/>
      <c r="EVP89" s="137"/>
      <c r="EVQ89" s="137"/>
      <c r="EVR89" s="137"/>
      <c r="EVS89" s="137"/>
      <c r="EVT89" s="137"/>
      <c r="EVU89" s="137"/>
      <c r="EVV89" s="137"/>
      <c r="EVW89" s="137"/>
      <c r="EVX89" s="137"/>
      <c r="EVY89" s="137"/>
      <c r="EVZ89" s="137"/>
      <c r="EWA89" s="137"/>
      <c r="EWB89" s="137"/>
      <c r="EWC89" s="137"/>
      <c r="EWD89" s="137"/>
      <c r="EWE89" s="137"/>
      <c r="EWF89" s="137"/>
      <c r="EWG89" s="137"/>
      <c r="EWH89" s="137"/>
      <c r="EWI89" s="137"/>
      <c r="EWJ89" s="137"/>
      <c r="EWK89" s="137"/>
      <c r="EWL89" s="137"/>
      <c r="EWM89" s="137"/>
      <c r="EWN89" s="137"/>
      <c r="EWO89" s="137"/>
      <c r="EWP89" s="137"/>
      <c r="EWQ89" s="137"/>
      <c r="EWR89" s="137"/>
      <c r="EWS89" s="137"/>
      <c r="EWT89" s="137"/>
      <c r="EWU89" s="137"/>
      <c r="EWV89" s="137"/>
      <c r="EWW89" s="137"/>
      <c r="EWX89" s="137"/>
      <c r="EWY89" s="137"/>
      <c r="EWZ89" s="137"/>
      <c r="EXA89" s="137"/>
      <c r="EXB89" s="137"/>
      <c r="EXC89" s="137"/>
      <c r="EXD89" s="137"/>
      <c r="EXE89" s="137"/>
      <c r="EXF89" s="137"/>
      <c r="EXG89" s="137"/>
      <c r="EXH89" s="137"/>
      <c r="EXI89" s="137"/>
      <c r="EXJ89" s="137"/>
      <c r="EXK89" s="137"/>
      <c r="EXL89" s="137"/>
      <c r="EXM89" s="137"/>
      <c r="EXN89" s="137"/>
      <c r="EXO89" s="137"/>
      <c r="EXP89" s="137"/>
      <c r="EXQ89" s="137"/>
      <c r="EXR89" s="137"/>
      <c r="EXS89" s="137"/>
      <c r="EXT89" s="137"/>
      <c r="EXU89" s="137"/>
      <c r="EXV89" s="137"/>
      <c r="EXW89" s="137"/>
      <c r="EXX89" s="137"/>
      <c r="EXY89" s="137"/>
      <c r="EXZ89" s="137"/>
      <c r="EYA89" s="137"/>
      <c r="EYB89" s="137"/>
      <c r="EYC89" s="137"/>
      <c r="EYD89" s="137"/>
      <c r="EYE89" s="137"/>
      <c r="EYF89" s="137"/>
      <c r="EYG89" s="137"/>
      <c r="EYH89" s="137"/>
      <c r="EYI89" s="137"/>
      <c r="EYJ89" s="137"/>
      <c r="EYK89" s="137"/>
      <c r="EYL89" s="137"/>
      <c r="EYM89" s="137"/>
      <c r="EYN89" s="137"/>
      <c r="EYO89" s="137"/>
      <c r="EYP89" s="137"/>
      <c r="EYQ89" s="137"/>
      <c r="EYR89" s="137"/>
      <c r="EYS89" s="137"/>
      <c r="EYT89" s="137"/>
      <c r="EYU89" s="137"/>
      <c r="EYV89" s="137"/>
      <c r="EYW89" s="137"/>
      <c r="EYX89" s="137"/>
      <c r="EYY89" s="137"/>
      <c r="EYZ89" s="137"/>
      <c r="EZA89" s="137"/>
      <c r="EZB89" s="137"/>
      <c r="EZC89" s="137"/>
      <c r="EZD89" s="137"/>
      <c r="EZE89" s="137"/>
      <c r="EZF89" s="137"/>
      <c r="EZG89" s="137"/>
      <c r="EZH89" s="137"/>
      <c r="EZI89" s="137"/>
      <c r="EZJ89" s="137"/>
      <c r="EZK89" s="137"/>
      <c r="EZL89" s="137"/>
      <c r="EZM89" s="137"/>
      <c r="EZN89" s="137"/>
      <c r="EZO89" s="137"/>
      <c r="EZP89" s="137"/>
      <c r="EZQ89" s="137"/>
      <c r="EZR89" s="137"/>
      <c r="EZS89" s="137"/>
      <c r="EZT89" s="137"/>
      <c r="EZU89" s="137"/>
      <c r="EZV89" s="137"/>
      <c r="EZW89" s="137"/>
      <c r="EZX89" s="137"/>
      <c r="EZY89" s="137"/>
      <c r="EZZ89" s="137"/>
      <c r="FAA89" s="137"/>
      <c r="FAB89" s="137"/>
      <c r="FAC89" s="137"/>
      <c r="FAD89" s="137"/>
      <c r="FAE89" s="137"/>
      <c r="FAF89" s="137"/>
      <c r="FAG89" s="137"/>
      <c r="FAH89" s="137"/>
      <c r="FAI89" s="137"/>
      <c r="FAJ89" s="137"/>
      <c r="FAK89" s="137"/>
      <c r="FAL89" s="137"/>
      <c r="FAM89" s="137"/>
      <c r="FAN89" s="137"/>
      <c r="FAO89" s="137"/>
      <c r="FAP89" s="137"/>
      <c r="FAQ89" s="137"/>
      <c r="FAR89" s="137"/>
      <c r="FAS89" s="137"/>
      <c r="FAT89" s="137"/>
      <c r="FAU89" s="137"/>
      <c r="FAV89" s="137"/>
      <c r="FAW89" s="137"/>
      <c r="FAX89" s="137"/>
      <c r="FAY89" s="137"/>
      <c r="FAZ89" s="137"/>
      <c r="FBA89" s="137"/>
      <c r="FBB89" s="137"/>
      <c r="FBC89" s="137"/>
      <c r="FBD89" s="137"/>
      <c r="FBE89" s="137"/>
      <c r="FBF89" s="137"/>
      <c r="FBG89" s="137"/>
      <c r="FBH89" s="137"/>
      <c r="FBI89" s="137"/>
      <c r="FBJ89" s="137"/>
      <c r="FBK89" s="137"/>
      <c r="FBL89" s="137"/>
      <c r="FBM89" s="137"/>
      <c r="FBN89" s="137"/>
      <c r="FBO89" s="137"/>
      <c r="FBP89" s="137"/>
      <c r="FBQ89" s="137"/>
      <c r="FBR89" s="137"/>
      <c r="FBS89" s="137"/>
      <c r="FBT89" s="137"/>
      <c r="FBU89" s="137"/>
      <c r="FBV89" s="137"/>
      <c r="FBW89" s="137"/>
      <c r="FBX89" s="137"/>
      <c r="FBY89" s="137"/>
      <c r="FBZ89" s="137"/>
      <c r="FCA89" s="137"/>
      <c r="FCB89" s="137"/>
      <c r="FCC89" s="137"/>
      <c r="FCD89" s="137"/>
      <c r="FCE89" s="137"/>
      <c r="FCF89" s="137"/>
      <c r="FCG89" s="137"/>
      <c r="FCH89" s="137"/>
      <c r="FCI89" s="137"/>
      <c r="FCJ89" s="137"/>
      <c r="FCK89" s="137"/>
      <c r="FCL89" s="137"/>
      <c r="FCM89" s="137"/>
      <c r="FCN89" s="137"/>
      <c r="FCO89" s="137"/>
      <c r="FCP89" s="137"/>
      <c r="FCQ89" s="137"/>
      <c r="FCR89" s="137"/>
      <c r="FCS89" s="137"/>
      <c r="FCT89" s="137"/>
      <c r="FCU89" s="137"/>
      <c r="FCV89" s="137"/>
      <c r="FCW89" s="137"/>
      <c r="FCX89" s="137"/>
      <c r="FCY89" s="137"/>
      <c r="FCZ89" s="137"/>
      <c r="FDA89" s="137"/>
      <c r="FDB89" s="137"/>
      <c r="FDC89" s="137"/>
      <c r="FDD89" s="137"/>
      <c r="FDE89" s="137"/>
      <c r="FDF89" s="137"/>
      <c r="FDG89" s="137"/>
      <c r="FDH89" s="137"/>
      <c r="FDI89" s="137"/>
      <c r="FDJ89" s="137"/>
      <c r="FDK89" s="137"/>
      <c r="FDL89" s="137"/>
      <c r="FDM89" s="137"/>
      <c r="FDN89" s="137"/>
      <c r="FDO89" s="137"/>
      <c r="FDP89" s="137"/>
      <c r="FDQ89" s="137"/>
      <c r="FDR89" s="137"/>
      <c r="FDS89" s="137"/>
      <c r="FDT89" s="137"/>
      <c r="FDU89" s="137"/>
      <c r="FDV89" s="137"/>
      <c r="FDW89" s="137"/>
      <c r="FDX89" s="137"/>
      <c r="FDY89" s="137"/>
      <c r="FDZ89" s="137"/>
      <c r="FEA89" s="137"/>
      <c r="FEB89" s="137"/>
      <c r="FEC89" s="137"/>
      <c r="FED89" s="137"/>
      <c r="FEE89" s="137"/>
      <c r="FEF89" s="137"/>
      <c r="FEG89" s="137"/>
      <c r="FEH89" s="137"/>
      <c r="FEI89" s="137"/>
      <c r="FEJ89" s="137"/>
      <c r="FEK89" s="137"/>
      <c r="FEL89" s="137"/>
      <c r="FEM89" s="137"/>
      <c r="FEN89" s="137"/>
      <c r="FEO89" s="137"/>
      <c r="FEP89" s="137"/>
      <c r="FEQ89" s="137"/>
      <c r="FER89" s="137"/>
      <c r="FES89" s="137"/>
      <c r="FET89" s="137"/>
      <c r="FEU89" s="137"/>
      <c r="FEV89" s="137"/>
      <c r="FEW89" s="137"/>
      <c r="FEX89" s="137"/>
      <c r="FEY89" s="137"/>
      <c r="FEZ89" s="137"/>
      <c r="FFA89" s="137"/>
      <c r="FFB89" s="137"/>
      <c r="FFC89" s="137"/>
      <c r="FFD89" s="137"/>
      <c r="FFE89" s="137"/>
      <c r="FFF89" s="137"/>
      <c r="FFG89" s="137"/>
      <c r="FFH89" s="137"/>
      <c r="FFI89" s="137"/>
      <c r="FFJ89" s="137"/>
      <c r="FFK89" s="137"/>
      <c r="FFL89" s="137"/>
      <c r="FFM89" s="137"/>
      <c r="FFN89" s="137"/>
      <c r="FFO89" s="137"/>
      <c r="FFP89" s="137"/>
      <c r="FFQ89" s="137"/>
      <c r="FFR89" s="137"/>
      <c r="FFS89" s="137"/>
      <c r="FFT89" s="137"/>
      <c r="FFU89" s="137"/>
      <c r="FFV89" s="137"/>
      <c r="FFW89" s="137"/>
      <c r="FFX89" s="137"/>
      <c r="FFY89" s="137"/>
      <c r="FFZ89" s="137"/>
      <c r="FGA89" s="137"/>
      <c r="FGB89" s="137"/>
      <c r="FGC89" s="137"/>
      <c r="FGD89" s="137"/>
      <c r="FGE89" s="137"/>
      <c r="FGF89" s="137"/>
      <c r="FGG89" s="137"/>
      <c r="FGH89" s="137"/>
      <c r="FGI89" s="137"/>
      <c r="FGJ89" s="137"/>
      <c r="FGK89" s="137"/>
      <c r="FGL89" s="137"/>
      <c r="FGM89" s="137"/>
      <c r="FGN89" s="137"/>
      <c r="FGO89" s="137"/>
      <c r="FGP89" s="137"/>
      <c r="FGQ89" s="137"/>
      <c r="FGR89" s="137"/>
      <c r="FGS89" s="137"/>
      <c r="FGT89" s="137"/>
      <c r="FGU89" s="137"/>
      <c r="FGV89" s="137"/>
      <c r="FGW89" s="137"/>
      <c r="FGX89" s="137"/>
      <c r="FGY89" s="137"/>
      <c r="FGZ89" s="137"/>
      <c r="FHA89" s="137"/>
      <c r="FHB89" s="137"/>
      <c r="FHC89" s="137"/>
      <c r="FHD89" s="137"/>
      <c r="FHE89" s="137"/>
      <c r="FHF89" s="137"/>
      <c r="FHG89" s="137"/>
      <c r="FHH89" s="137"/>
      <c r="FHI89" s="137"/>
      <c r="FHJ89" s="137"/>
      <c r="FHK89" s="137"/>
      <c r="FHL89" s="137"/>
      <c r="FHM89" s="137"/>
      <c r="FHN89" s="137"/>
      <c r="FHO89" s="137"/>
      <c r="FHP89" s="137"/>
      <c r="FHQ89" s="137"/>
      <c r="FHR89" s="137"/>
      <c r="FHS89" s="137"/>
      <c r="FHT89" s="137"/>
      <c r="FHU89" s="137"/>
      <c r="FHV89" s="137"/>
      <c r="FHW89" s="137"/>
      <c r="FHX89" s="137"/>
      <c r="FHY89" s="137"/>
      <c r="FHZ89" s="137"/>
      <c r="FIA89" s="137"/>
      <c r="FIB89" s="137"/>
      <c r="FIC89" s="137"/>
      <c r="FID89" s="137"/>
      <c r="FIE89" s="137"/>
      <c r="FIF89" s="137"/>
      <c r="FIG89" s="137"/>
      <c r="FIH89" s="137"/>
      <c r="FII89" s="137"/>
      <c r="FIJ89" s="137"/>
      <c r="FIK89" s="137"/>
      <c r="FIL89" s="137"/>
      <c r="FIM89" s="137"/>
      <c r="FIN89" s="137"/>
      <c r="FIO89" s="137"/>
      <c r="FIP89" s="137"/>
      <c r="FIQ89" s="137"/>
      <c r="FIR89" s="137"/>
      <c r="FIS89" s="137"/>
      <c r="FIT89" s="137"/>
      <c r="FIU89" s="137"/>
      <c r="FIV89" s="137"/>
      <c r="FIW89" s="137"/>
      <c r="FIX89" s="137"/>
      <c r="FIY89" s="137"/>
      <c r="FIZ89" s="137"/>
      <c r="FJA89" s="137"/>
      <c r="FJB89" s="137"/>
      <c r="FJC89" s="137"/>
      <c r="FJD89" s="137"/>
      <c r="FJE89" s="137"/>
      <c r="FJF89" s="137"/>
      <c r="FJG89" s="137"/>
      <c r="FJH89" s="137"/>
      <c r="FJI89" s="137"/>
      <c r="FJJ89" s="137"/>
      <c r="FJK89" s="137"/>
      <c r="FJL89" s="137"/>
      <c r="FJM89" s="137"/>
      <c r="FJN89" s="137"/>
      <c r="FJO89" s="137"/>
      <c r="FJP89" s="137"/>
      <c r="FJQ89" s="137"/>
      <c r="FJR89" s="137"/>
      <c r="FJS89" s="137"/>
      <c r="FJT89" s="137"/>
      <c r="FJU89" s="137"/>
      <c r="FJV89" s="137"/>
      <c r="FJW89" s="137"/>
      <c r="FJX89" s="137"/>
      <c r="FJY89" s="137"/>
      <c r="FJZ89" s="137"/>
      <c r="FKA89" s="137"/>
      <c r="FKB89" s="137"/>
      <c r="FKC89" s="137"/>
      <c r="FKD89" s="137"/>
      <c r="FKE89" s="137"/>
      <c r="FKF89" s="137"/>
      <c r="FKG89" s="137"/>
      <c r="FKH89" s="137"/>
      <c r="FKI89" s="137"/>
      <c r="FKJ89" s="137"/>
      <c r="FKK89" s="137"/>
      <c r="FKL89" s="137"/>
      <c r="FKM89" s="137"/>
      <c r="FKN89" s="137"/>
      <c r="FKO89" s="137"/>
      <c r="FKP89" s="137"/>
      <c r="FKQ89" s="137"/>
      <c r="FKR89" s="137"/>
      <c r="FKS89" s="137"/>
      <c r="FKT89" s="137"/>
      <c r="FKU89" s="137"/>
      <c r="FKV89" s="137"/>
      <c r="FKW89" s="137"/>
      <c r="FKX89" s="137"/>
      <c r="FKY89" s="137"/>
      <c r="FKZ89" s="137"/>
      <c r="FLA89" s="137"/>
      <c r="FLB89" s="137"/>
      <c r="FLC89" s="137"/>
      <c r="FLD89" s="137"/>
      <c r="FLE89" s="137"/>
      <c r="FLF89" s="137"/>
      <c r="FLG89" s="137"/>
      <c r="FLH89" s="137"/>
      <c r="FLI89" s="137"/>
      <c r="FLJ89" s="137"/>
      <c r="FLK89" s="137"/>
      <c r="FLL89" s="137"/>
      <c r="FLM89" s="137"/>
      <c r="FLN89" s="137"/>
      <c r="FLO89" s="137"/>
      <c r="FLP89" s="137"/>
      <c r="FLQ89" s="137"/>
      <c r="FLR89" s="137"/>
      <c r="FLS89" s="137"/>
      <c r="FLT89" s="137"/>
      <c r="FLU89" s="137"/>
      <c r="FLV89" s="137"/>
      <c r="FLW89" s="137"/>
      <c r="FLX89" s="137"/>
      <c r="FLY89" s="137"/>
      <c r="FLZ89" s="137"/>
      <c r="FMA89" s="137"/>
      <c r="FMB89" s="137"/>
      <c r="FMC89" s="137"/>
      <c r="FMD89" s="137"/>
      <c r="FME89" s="137"/>
      <c r="FMF89" s="137"/>
      <c r="FMG89" s="137"/>
      <c r="FMH89" s="137"/>
      <c r="FMI89" s="137"/>
      <c r="FMJ89" s="137"/>
      <c r="FMK89" s="137"/>
      <c r="FML89" s="137"/>
      <c r="FMM89" s="137"/>
      <c r="FMN89" s="137"/>
      <c r="FMO89" s="137"/>
      <c r="FMP89" s="137"/>
      <c r="FMQ89" s="137"/>
      <c r="FMR89" s="137"/>
      <c r="FMS89" s="137"/>
      <c r="FMT89" s="137"/>
      <c r="FMU89" s="137"/>
      <c r="FMV89" s="137"/>
      <c r="FMW89" s="137"/>
      <c r="FMX89" s="137"/>
      <c r="FMY89" s="137"/>
      <c r="FMZ89" s="137"/>
      <c r="FNA89" s="137"/>
      <c r="FNB89" s="137"/>
      <c r="FNC89" s="137"/>
      <c r="FND89" s="137"/>
      <c r="FNE89" s="137"/>
      <c r="FNF89" s="137"/>
      <c r="FNG89" s="137"/>
      <c r="FNH89" s="137"/>
      <c r="FNI89" s="137"/>
      <c r="FNJ89" s="137"/>
      <c r="FNK89" s="137"/>
      <c r="FNL89" s="137"/>
      <c r="FNM89" s="137"/>
      <c r="FNN89" s="137"/>
      <c r="FNO89" s="137"/>
      <c r="FNP89" s="137"/>
      <c r="FNQ89" s="137"/>
      <c r="FNR89" s="137"/>
      <c r="FNS89" s="137"/>
      <c r="FNT89" s="137"/>
      <c r="FNU89" s="137"/>
      <c r="FNV89" s="137"/>
      <c r="FNW89" s="137"/>
      <c r="FNX89" s="137"/>
      <c r="FNY89" s="137"/>
      <c r="FNZ89" s="137"/>
      <c r="FOA89" s="137"/>
      <c r="FOB89" s="137"/>
      <c r="FOC89" s="137"/>
      <c r="FOD89" s="137"/>
      <c r="FOE89" s="137"/>
      <c r="FOF89" s="137"/>
      <c r="FOG89" s="137"/>
      <c r="FOH89" s="137"/>
      <c r="FOI89" s="137"/>
      <c r="FOJ89" s="137"/>
      <c r="FOK89" s="137"/>
      <c r="FOL89" s="137"/>
      <c r="FOM89" s="137"/>
      <c r="FON89" s="137"/>
      <c r="FOO89" s="137"/>
      <c r="FOP89" s="137"/>
      <c r="FOQ89" s="137"/>
      <c r="FOR89" s="137"/>
      <c r="FOS89" s="137"/>
      <c r="FOT89" s="137"/>
      <c r="FOU89" s="137"/>
      <c r="FOV89" s="137"/>
      <c r="FOW89" s="137"/>
      <c r="FOX89" s="137"/>
      <c r="FOY89" s="137"/>
      <c r="FOZ89" s="137"/>
      <c r="FPA89" s="137"/>
      <c r="FPB89" s="137"/>
      <c r="FPC89" s="137"/>
      <c r="FPD89" s="137"/>
      <c r="FPE89" s="137"/>
      <c r="FPF89" s="137"/>
      <c r="FPG89" s="137"/>
      <c r="FPH89" s="137"/>
      <c r="FPI89" s="137"/>
      <c r="FPJ89" s="137"/>
      <c r="FPK89" s="137"/>
      <c r="FPL89" s="137"/>
      <c r="FPM89" s="137"/>
      <c r="FPN89" s="137"/>
      <c r="FPO89" s="137"/>
      <c r="FPP89" s="137"/>
      <c r="FPQ89" s="137"/>
      <c r="FPR89" s="137"/>
      <c r="FPS89" s="137"/>
      <c r="FPT89" s="137"/>
      <c r="FPU89" s="137"/>
      <c r="FPV89" s="137"/>
      <c r="FPW89" s="137"/>
      <c r="FPX89" s="137"/>
      <c r="FPY89" s="137"/>
      <c r="FPZ89" s="137"/>
      <c r="FQA89" s="137"/>
      <c r="FQB89" s="137"/>
      <c r="FQC89" s="137"/>
      <c r="FQD89" s="137"/>
      <c r="FQE89" s="137"/>
      <c r="FQF89" s="137"/>
      <c r="FQG89" s="137"/>
      <c r="FQH89" s="137"/>
      <c r="FQI89" s="137"/>
      <c r="FQJ89" s="137"/>
      <c r="FQK89" s="137"/>
      <c r="FQL89" s="137"/>
      <c r="FQM89" s="137"/>
      <c r="FQN89" s="137"/>
      <c r="FQO89" s="137"/>
      <c r="FQP89" s="137"/>
      <c r="FQQ89" s="137"/>
      <c r="FQR89" s="137"/>
      <c r="FQS89" s="137"/>
      <c r="FQT89" s="137"/>
      <c r="FQU89" s="137"/>
      <c r="FQV89" s="137"/>
      <c r="FQW89" s="137"/>
      <c r="FQX89" s="137"/>
      <c r="FQY89" s="137"/>
      <c r="FQZ89" s="137"/>
      <c r="FRA89" s="137"/>
      <c r="FRB89" s="137"/>
      <c r="FRC89" s="137"/>
      <c r="FRD89" s="137"/>
      <c r="FRE89" s="137"/>
      <c r="FRF89" s="137"/>
      <c r="FRG89" s="137"/>
      <c r="FRH89" s="137"/>
      <c r="FRI89" s="137"/>
      <c r="FRJ89" s="137"/>
      <c r="FRK89" s="137"/>
      <c r="FRL89" s="137"/>
      <c r="FRM89" s="137"/>
      <c r="FRN89" s="137"/>
      <c r="FRO89" s="137"/>
      <c r="FRP89" s="137"/>
      <c r="FRQ89" s="137"/>
      <c r="FRR89" s="137"/>
      <c r="FRS89" s="137"/>
      <c r="FRT89" s="137"/>
      <c r="FRU89" s="137"/>
      <c r="FRV89" s="137"/>
      <c r="FRW89" s="137"/>
      <c r="FRX89" s="137"/>
      <c r="FRY89" s="137"/>
      <c r="FRZ89" s="137"/>
      <c r="FSA89" s="137"/>
      <c r="FSB89" s="137"/>
      <c r="FSC89" s="137"/>
      <c r="FSD89" s="137"/>
      <c r="FSE89" s="137"/>
      <c r="FSF89" s="137"/>
      <c r="FSG89" s="137"/>
      <c r="FSH89" s="137"/>
      <c r="FSI89" s="137"/>
      <c r="FSJ89" s="137"/>
      <c r="FSK89" s="137"/>
      <c r="FSL89" s="137"/>
      <c r="FSM89" s="137"/>
      <c r="FSN89" s="137"/>
      <c r="FSO89" s="137"/>
      <c r="FSP89" s="137"/>
      <c r="FSQ89" s="137"/>
      <c r="FSR89" s="137"/>
      <c r="FSS89" s="137"/>
      <c r="FST89" s="137"/>
      <c r="FSU89" s="137"/>
      <c r="FSV89" s="137"/>
      <c r="FSW89" s="137"/>
      <c r="FSX89" s="137"/>
      <c r="FSY89" s="137"/>
      <c r="FSZ89" s="137"/>
      <c r="FTA89" s="137"/>
      <c r="FTB89" s="137"/>
      <c r="FTC89" s="137"/>
      <c r="FTD89" s="137"/>
      <c r="FTE89" s="137"/>
      <c r="FTF89" s="137"/>
      <c r="FTG89" s="137"/>
      <c r="FTH89" s="137"/>
      <c r="FTI89" s="137"/>
      <c r="FTJ89" s="137"/>
      <c r="FTK89" s="137"/>
      <c r="FTL89" s="137"/>
      <c r="FTM89" s="137"/>
      <c r="FTN89" s="137"/>
      <c r="FTO89" s="137"/>
      <c r="FTP89" s="137"/>
      <c r="FTQ89" s="137"/>
      <c r="FTR89" s="137"/>
      <c r="FTS89" s="137"/>
      <c r="FTT89" s="137"/>
      <c r="FTU89" s="137"/>
      <c r="FTV89" s="137"/>
      <c r="FTW89" s="137"/>
      <c r="FTX89" s="137"/>
      <c r="FTY89" s="137"/>
      <c r="FTZ89" s="137"/>
      <c r="FUA89" s="137"/>
      <c r="FUB89" s="137"/>
      <c r="FUC89" s="137"/>
      <c r="FUD89" s="137"/>
      <c r="FUE89" s="137"/>
      <c r="FUF89" s="137"/>
      <c r="FUG89" s="137"/>
      <c r="FUH89" s="137"/>
      <c r="FUI89" s="137"/>
      <c r="FUJ89" s="137"/>
      <c r="FUK89" s="137"/>
      <c r="FUL89" s="137"/>
      <c r="FUM89" s="137"/>
      <c r="FUN89" s="137"/>
      <c r="FUO89" s="137"/>
      <c r="FUP89" s="137"/>
      <c r="FUQ89" s="137"/>
      <c r="FUR89" s="137"/>
      <c r="FUS89" s="137"/>
      <c r="FUT89" s="137"/>
      <c r="FUU89" s="137"/>
      <c r="FUV89" s="137"/>
      <c r="FUW89" s="137"/>
      <c r="FUX89" s="137"/>
      <c r="FUY89" s="137"/>
      <c r="FUZ89" s="137"/>
      <c r="FVA89" s="137"/>
      <c r="FVB89" s="137"/>
      <c r="FVC89" s="137"/>
      <c r="FVD89" s="137"/>
      <c r="FVE89" s="137"/>
      <c r="FVF89" s="137"/>
      <c r="FVG89" s="137"/>
      <c r="FVH89" s="137"/>
      <c r="FVI89" s="137"/>
      <c r="FVJ89" s="137"/>
      <c r="FVK89" s="137"/>
      <c r="FVL89" s="137"/>
      <c r="FVM89" s="137"/>
      <c r="FVN89" s="137"/>
      <c r="FVO89" s="137"/>
      <c r="FVP89" s="137"/>
      <c r="FVQ89" s="137"/>
      <c r="FVR89" s="137"/>
      <c r="FVS89" s="137"/>
      <c r="FVT89" s="137"/>
      <c r="FVU89" s="137"/>
      <c r="FVV89" s="137"/>
      <c r="FVW89" s="137"/>
      <c r="FVX89" s="137"/>
      <c r="FVY89" s="137"/>
      <c r="FVZ89" s="137"/>
      <c r="FWA89" s="137"/>
      <c r="FWB89" s="137"/>
      <c r="FWC89" s="137"/>
      <c r="FWD89" s="137"/>
      <c r="FWE89" s="137"/>
      <c r="FWF89" s="137"/>
      <c r="FWG89" s="137"/>
      <c r="FWH89" s="137"/>
      <c r="FWI89" s="137"/>
      <c r="FWJ89" s="137"/>
      <c r="FWK89" s="137"/>
      <c r="FWL89" s="137"/>
      <c r="FWM89" s="137"/>
      <c r="FWN89" s="137"/>
      <c r="FWO89" s="137"/>
      <c r="FWP89" s="137"/>
      <c r="FWQ89" s="137"/>
      <c r="FWR89" s="137"/>
      <c r="FWS89" s="137"/>
      <c r="FWT89" s="137"/>
      <c r="FWU89" s="137"/>
      <c r="FWV89" s="137"/>
      <c r="FWW89" s="137"/>
      <c r="FWX89" s="137"/>
      <c r="FWY89" s="137"/>
      <c r="FWZ89" s="137"/>
      <c r="FXA89" s="137"/>
      <c r="FXB89" s="137"/>
      <c r="FXC89" s="137"/>
      <c r="FXD89" s="137"/>
      <c r="FXE89" s="137"/>
      <c r="FXF89" s="137"/>
      <c r="FXG89" s="137"/>
      <c r="FXH89" s="137"/>
      <c r="FXI89" s="137"/>
      <c r="FXJ89" s="137"/>
      <c r="FXK89" s="137"/>
      <c r="FXL89" s="137"/>
      <c r="FXM89" s="137"/>
      <c r="FXN89" s="137"/>
      <c r="FXO89" s="137"/>
      <c r="FXP89" s="137"/>
      <c r="FXQ89" s="137"/>
      <c r="FXR89" s="137"/>
      <c r="FXS89" s="137"/>
      <c r="FXT89" s="137"/>
      <c r="FXU89" s="137"/>
      <c r="FXV89" s="137"/>
      <c r="FXW89" s="137"/>
      <c r="FXX89" s="137"/>
      <c r="FXY89" s="137"/>
      <c r="FXZ89" s="137"/>
      <c r="FYA89" s="137"/>
      <c r="FYB89" s="137"/>
      <c r="FYC89" s="137"/>
      <c r="FYD89" s="137"/>
      <c r="FYE89" s="137"/>
      <c r="FYF89" s="137"/>
      <c r="FYG89" s="137"/>
      <c r="FYH89" s="137"/>
      <c r="FYI89" s="137"/>
      <c r="FYJ89" s="137"/>
      <c r="FYK89" s="137"/>
      <c r="FYL89" s="137"/>
      <c r="FYM89" s="137"/>
      <c r="FYN89" s="137"/>
      <c r="FYO89" s="137"/>
      <c r="FYP89" s="137"/>
      <c r="FYQ89" s="137"/>
      <c r="FYR89" s="137"/>
      <c r="FYS89" s="137"/>
      <c r="FYT89" s="137"/>
      <c r="FYU89" s="137"/>
      <c r="FYV89" s="137"/>
      <c r="FYW89" s="137"/>
      <c r="FYX89" s="137"/>
      <c r="FYY89" s="137"/>
      <c r="FYZ89" s="137"/>
      <c r="FZA89" s="137"/>
      <c r="FZB89" s="137"/>
      <c r="FZC89" s="137"/>
      <c r="FZD89" s="137"/>
      <c r="FZE89" s="137"/>
      <c r="FZF89" s="137"/>
      <c r="FZG89" s="137"/>
      <c r="FZH89" s="137"/>
      <c r="FZI89" s="137"/>
      <c r="FZJ89" s="137"/>
      <c r="FZK89" s="137"/>
      <c r="FZL89" s="137"/>
      <c r="FZM89" s="137"/>
      <c r="FZN89" s="137"/>
      <c r="FZO89" s="137"/>
      <c r="FZP89" s="137"/>
      <c r="FZQ89" s="137"/>
      <c r="FZR89" s="137"/>
      <c r="FZS89" s="137"/>
      <c r="FZT89" s="137"/>
      <c r="FZU89" s="137"/>
      <c r="FZV89" s="137"/>
      <c r="FZW89" s="137"/>
      <c r="FZX89" s="137"/>
      <c r="FZY89" s="137"/>
      <c r="FZZ89" s="137"/>
      <c r="GAA89" s="137"/>
      <c r="GAB89" s="137"/>
      <c r="GAC89" s="137"/>
      <c r="GAD89" s="137"/>
      <c r="GAE89" s="137"/>
      <c r="GAF89" s="137"/>
      <c r="GAG89" s="137"/>
      <c r="GAH89" s="137"/>
      <c r="GAI89" s="137"/>
      <c r="GAJ89" s="137"/>
      <c r="GAK89" s="137"/>
      <c r="GAL89" s="137"/>
      <c r="GAM89" s="137"/>
      <c r="GAN89" s="137"/>
      <c r="GAO89" s="137"/>
      <c r="GAP89" s="137"/>
      <c r="GAQ89" s="137"/>
      <c r="GAR89" s="137"/>
      <c r="GAS89" s="137"/>
      <c r="GAT89" s="137"/>
      <c r="GAU89" s="137"/>
      <c r="GAV89" s="137"/>
      <c r="GAW89" s="137"/>
      <c r="GAX89" s="137"/>
      <c r="GAY89" s="137"/>
      <c r="GAZ89" s="137"/>
      <c r="GBA89" s="137"/>
      <c r="GBB89" s="137"/>
      <c r="GBC89" s="137"/>
      <c r="GBD89" s="137"/>
      <c r="GBE89" s="137"/>
      <c r="GBF89" s="137"/>
      <c r="GBG89" s="137"/>
      <c r="GBH89" s="137"/>
      <c r="GBI89" s="137"/>
      <c r="GBJ89" s="137"/>
      <c r="GBK89" s="137"/>
      <c r="GBL89" s="137"/>
      <c r="GBM89" s="137"/>
      <c r="GBN89" s="137"/>
      <c r="GBO89" s="137"/>
      <c r="GBP89" s="137"/>
      <c r="GBQ89" s="137"/>
      <c r="GBR89" s="137"/>
      <c r="GBS89" s="137"/>
      <c r="GBT89" s="137"/>
      <c r="GBU89" s="137"/>
      <c r="GBV89" s="137"/>
      <c r="GBW89" s="137"/>
      <c r="GBX89" s="137"/>
      <c r="GBY89" s="137"/>
      <c r="GBZ89" s="137"/>
      <c r="GCA89" s="137"/>
      <c r="GCB89" s="137"/>
      <c r="GCC89" s="137"/>
      <c r="GCD89" s="137"/>
      <c r="GCE89" s="137"/>
      <c r="GCF89" s="137"/>
      <c r="GCG89" s="137"/>
      <c r="GCH89" s="137"/>
      <c r="GCI89" s="137"/>
      <c r="GCJ89" s="137"/>
      <c r="GCK89" s="137"/>
      <c r="GCL89" s="137"/>
      <c r="GCM89" s="137"/>
      <c r="GCN89" s="137"/>
      <c r="GCO89" s="137"/>
      <c r="GCP89" s="137"/>
      <c r="GCQ89" s="137"/>
      <c r="GCR89" s="137"/>
      <c r="GCS89" s="137"/>
      <c r="GCT89" s="137"/>
      <c r="GCU89" s="137"/>
      <c r="GCV89" s="137"/>
      <c r="GCW89" s="137"/>
      <c r="GCX89" s="137"/>
      <c r="GCY89" s="137"/>
      <c r="GCZ89" s="137"/>
      <c r="GDA89" s="137"/>
      <c r="GDB89" s="137"/>
      <c r="GDC89" s="137"/>
      <c r="GDD89" s="137"/>
      <c r="GDE89" s="137"/>
      <c r="GDF89" s="137"/>
      <c r="GDG89" s="137"/>
      <c r="GDH89" s="137"/>
      <c r="GDI89" s="137"/>
      <c r="GDJ89" s="137"/>
      <c r="GDK89" s="137"/>
      <c r="GDL89" s="137"/>
      <c r="GDM89" s="137"/>
      <c r="GDN89" s="137"/>
      <c r="GDO89" s="137"/>
      <c r="GDP89" s="137"/>
      <c r="GDQ89" s="137"/>
      <c r="GDR89" s="137"/>
      <c r="GDS89" s="137"/>
      <c r="GDT89" s="137"/>
      <c r="GDU89" s="137"/>
      <c r="GDV89" s="137"/>
      <c r="GDW89" s="137"/>
      <c r="GDX89" s="137"/>
      <c r="GDY89" s="137"/>
      <c r="GDZ89" s="137"/>
      <c r="GEA89" s="137"/>
      <c r="GEB89" s="137"/>
      <c r="GEC89" s="137"/>
      <c r="GED89" s="137"/>
      <c r="GEE89" s="137"/>
      <c r="GEF89" s="137"/>
      <c r="GEG89" s="137"/>
      <c r="GEH89" s="137"/>
      <c r="GEI89" s="137"/>
      <c r="GEJ89" s="137"/>
      <c r="GEK89" s="137"/>
      <c r="GEL89" s="137"/>
      <c r="GEM89" s="137"/>
      <c r="GEN89" s="137"/>
      <c r="GEO89" s="137"/>
      <c r="GEP89" s="137"/>
      <c r="GEQ89" s="137"/>
      <c r="GER89" s="137"/>
      <c r="GES89" s="137"/>
      <c r="GET89" s="137"/>
      <c r="GEU89" s="137"/>
      <c r="GEV89" s="137"/>
      <c r="GEW89" s="137"/>
      <c r="GEX89" s="137"/>
      <c r="GEY89" s="137"/>
      <c r="GEZ89" s="137"/>
      <c r="GFA89" s="137"/>
      <c r="GFB89" s="137"/>
      <c r="GFC89" s="137"/>
      <c r="GFD89" s="137"/>
      <c r="GFE89" s="137"/>
      <c r="GFF89" s="137"/>
      <c r="GFG89" s="137"/>
      <c r="GFH89" s="137"/>
      <c r="GFI89" s="137"/>
      <c r="GFJ89" s="137"/>
      <c r="GFK89" s="137"/>
      <c r="GFL89" s="137"/>
      <c r="GFM89" s="137"/>
      <c r="GFN89" s="137"/>
      <c r="GFO89" s="137"/>
      <c r="GFP89" s="137"/>
      <c r="GFQ89" s="137"/>
      <c r="GFR89" s="137"/>
      <c r="GFS89" s="137"/>
      <c r="GFT89" s="137"/>
      <c r="GFU89" s="137"/>
      <c r="GFV89" s="137"/>
      <c r="GFW89" s="137"/>
      <c r="GFX89" s="137"/>
      <c r="GFY89" s="137"/>
      <c r="GFZ89" s="137"/>
      <c r="GGA89" s="137"/>
      <c r="GGB89" s="137"/>
      <c r="GGC89" s="137"/>
      <c r="GGD89" s="137"/>
      <c r="GGE89" s="137"/>
      <c r="GGF89" s="137"/>
      <c r="GGG89" s="137"/>
      <c r="GGH89" s="137"/>
      <c r="GGI89" s="137"/>
      <c r="GGJ89" s="137"/>
      <c r="GGK89" s="137"/>
      <c r="GGL89" s="137"/>
      <c r="GGM89" s="137"/>
      <c r="GGN89" s="137"/>
      <c r="GGO89" s="137"/>
      <c r="GGP89" s="137"/>
      <c r="GGQ89" s="137"/>
      <c r="GGR89" s="137"/>
      <c r="GGS89" s="137"/>
      <c r="GGT89" s="137"/>
      <c r="GGU89" s="137"/>
      <c r="GGV89" s="137"/>
      <c r="GGW89" s="137"/>
      <c r="GGX89" s="137"/>
      <c r="GGY89" s="137"/>
      <c r="GGZ89" s="137"/>
      <c r="GHA89" s="137"/>
      <c r="GHB89" s="137"/>
      <c r="GHC89" s="137"/>
      <c r="GHD89" s="137"/>
      <c r="GHE89" s="137"/>
      <c r="GHF89" s="137"/>
      <c r="GHG89" s="137"/>
      <c r="GHH89" s="137"/>
      <c r="GHI89" s="137"/>
      <c r="GHJ89" s="137"/>
      <c r="GHK89" s="137"/>
      <c r="GHL89" s="137"/>
      <c r="GHM89" s="137"/>
      <c r="GHN89" s="137"/>
      <c r="GHO89" s="137"/>
      <c r="GHP89" s="137"/>
      <c r="GHQ89" s="137"/>
      <c r="GHR89" s="137"/>
      <c r="GHS89" s="137"/>
      <c r="GHT89" s="137"/>
      <c r="GHU89" s="137"/>
      <c r="GHV89" s="137"/>
      <c r="GHW89" s="137"/>
      <c r="GHX89" s="137"/>
      <c r="GHY89" s="137"/>
      <c r="GHZ89" s="137"/>
      <c r="GIA89" s="137"/>
      <c r="GIB89" s="137"/>
      <c r="GIC89" s="137"/>
      <c r="GID89" s="137"/>
      <c r="GIE89" s="137"/>
      <c r="GIF89" s="137"/>
      <c r="GIG89" s="137"/>
      <c r="GIH89" s="137"/>
      <c r="GII89" s="137"/>
      <c r="GIJ89" s="137"/>
      <c r="GIK89" s="137"/>
      <c r="GIL89" s="137"/>
      <c r="GIM89" s="137"/>
      <c r="GIN89" s="137"/>
      <c r="GIO89" s="137"/>
      <c r="GIP89" s="137"/>
      <c r="GIQ89" s="137"/>
      <c r="GIR89" s="137"/>
      <c r="GIS89" s="137"/>
      <c r="GIT89" s="137"/>
      <c r="GIU89" s="137"/>
      <c r="GIV89" s="137"/>
      <c r="GIW89" s="137"/>
      <c r="GIX89" s="137"/>
      <c r="GIY89" s="137"/>
      <c r="GIZ89" s="137"/>
      <c r="GJA89" s="137"/>
      <c r="GJB89" s="137"/>
      <c r="GJC89" s="137"/>
      <c r="GJD89" s="137"/>
      <c r="GJE89" s="137"/>
      <c r="GJF89" s="137"/>
      <c r="GJG89" s="137"/>
      <c r="GJH89" s="137"/>
      <c r="GJI89" s="137"/>
      <c r="GJJ89" s="137"/>
      <c r="GJK89" s="137"/>
      <c r="GJL89" s="137"/>
      <c r="GJM89" s="137"/>
      <c r="GJN89" s="137"/>
      <c r="GJO89" s="137"/>
      <c r="GJP89" s="137"/>
      <c r="GJQ89" s="137"/>
      <c r="GJR89" s="137"/>
      <c r="GJS89" s="137"/>
      <c r="GJT89" s="137"/>
      <c r="GJU89" s="137"/>
      <c r="GJV89" s="137"/>
      <c r="GJW89" s="137"/>
      <c r="GJX89" s="137"/>
      <c r="GJY89" s="137"/>
      <c r="GJZ89" s="137"/>
      <c r="GKA89" s="137"/>
      <c r="GKB89" s="137"/>
      <c r="GKC89" s="137"/>
      <c r="GKD89" s="137"/>
      <c r="GKE89" s="137"/>
      <c r="GKF89" s="137"/>
      <c r="GKG89" s="137"/>
      <c r="GKH89" s="137"/>
      <c r="GKI89" s="137"/>
      <c r="GKJ89" s="137"/>
      <c r="GKK89" s="137"/>
      <c r="GKL89" s="137"/>
      <c r="GKM89" s="137"/>
      <c r="GKN89" s="137"/>
      <c r="GKO89" s="137"/>
      <c r="GKP89" s="137"/>
      <c r="GKQ89" s="137"/>
      <c r="GKR89" s="137"/>
      <c r="GKS89" s="137"/>
      <c r="GKT89" s="137"/>
      <c r="GKU89" s="137"/>
      <c r="GKV89" s="137"/>
      <c r="GKW89" s="137"/>
      <c r="GKX89" s="137"/>
      <c r="GKY89" s="137"/>
      <c r="GKZ89" s="137"/>
      <c r="GLA89" s="137"/>
      <c r="GLB89" s="137"/>
      <c r="GLC89" s="137"/>
      <c r="GLD89" s="137"/>
      <c r="GLE89" s="137"/>
      <c r="GLF89" s="137"/>
      <c r="GLG89" s="137"/>
      <c r="GLH89" s="137"/>
      <c r="GLI89" s="137"/>
      <c r="GLJ89" s="137"/>
      <c r="GLK89" s="137"/>
      <c r="GLL89" s="137"/>
      <c r="GLM89" s="137"/>
      <c r="GLN89" s="137"/>
      <c r="GLO89" s="137"/>
      <c r="GLP89" s="137"/>
      <c r="GLQ89" s="137"/>
      <c r="GLR89" s="137"/>
      <c r="GLS89" s="137"/>
      <c r="GLT89" s="137"/>
      <c r="GLU89" s="137"/>
      <c r="GLV89" s="137"/>
      <c r="GLW89" s="137"/>
      <c r="GLX89" s="137"/>
      <c r="GLY89" s="137"/>
      <c r="GLZ89" s="137"/>
      <c r="GMA89" s="137"/>
      <c r="GMB89" s="137"/>
      <c r="GMC89" s="137"/>
      <c r="GMD89" s="137"/>
      <c r="GME89" s="137"/>
      <c r="GMF89" s="137"/>
      <c r="GMG89" s="137"/>
      <c r="GMH89" s="137"/>
      <c r="GMI89" s="137"/>
      <c r="GMJ89" s="137"/>
      <c r="GMK89" s="137"/>
      <c r="GML89" s="137"/>
      <c r="GMM89" s="137"/>
      <c r="GMN89" s="137"/>
      <c r="GMO89" s="137"/>
      <c r="GMP89" s="137"/>
      <c r="GMQ89" s="137"/>
      <c r="GMR89" s="137"/>
      <c r="GMS89" s="137"/>
      <c r="GMT89" s="137"/>
      <c r="GMU89" s="137"/>
      <c r="GMV89" s="137"/>
      <c r="GMW89" s="137"/>
      <c r="GMX89" s="137"/>
      <c r="GMY89" s="137"/>
      <c r="GMZ89" s="137"/>
      <c r="GNA89" s="137"/>
      <c r="GNB89" s="137"/>
      <c r="GNC89" s="137"/>
      <c r="GND89" s="137"/>
      <c r="GNE89" s="137"/>
      <c r="GNF89" s="137"/>
      <c r="GNG89" s="137"/>
      <c r="GNH89" s="137"/>
      <c r="GNI89" s="137"/>
      <c r="GNJ89" s="137"/>
      <c r="GNK89" s="137"/>
      <c r="GNL89" s="137"/>
      <c r="GNM89" s="137"/>
      <c r="GNN89" s="137"/>
      <c r="GNO89" s="137"/>
      <c r="GNP89" s="137"/>
      <c r="GNQ89" s="137"/>
      <c r="GNR89" s="137"/>
      <c r="GNS89" s="137"/>
      <c r="GNT89" s="137"/>
      <c r="GNU89" s="137"/>
      <c r="GNV89" s="137"/>
      <c r="GNW89" s="137"/>
      <c r="GNX89" s="137"/>
      <c r="GNY89" s="137"/>
      <c r="GNZ89" s="137"/>
      <c r="GOA89" s="137"/>
      <c r="GOB89" s="137"/>
      <c r="GOC89" s="137"/>
      <c r="GOD89" s="137"/>
      <c r="GOE89" s="137"/>
      <c r="GOF89" s="137"/>
      <c r="GOG89" s="137"/>
      <c r="GOH89" s="137"/>
      <c r="GOI89" s="137"/>
      <c r="GOJ89" s="137"/>
      <c r="GOK89" s="137"/>
      <c r="GOL89" s="137"/>
      <c r="GOM89" s="137"/>
      <c r="GON89" s="137"/>
      <c r="GOO89" s="137"/>
      <c r="GOP89" s="137"/>
      <c r="GOQ89" s="137"/>
      <c r="GOR89" s="137"/>
      <c r="GOS89" s="137"/>
      <c r="GOT89" s="137"/>
      <c r="GOU89" s="137"/>
      <c r="GOV89" s="137"/>
      <c r="GOW89" s="137"/>
      <c r="GOX89" s="137"/>
      <c r="GOY89" s="137"/>
      <c r="GOZ89" s="137"/>
      <c r="GPA89" s="137"/>
      <c r="GPB89" s="137"/>
      <c r="GPC89" s="137"/>
      <c r="GPD89" s="137"/>
      <c r="GPE89" s="137"/>
      <c r="GPF89" s="137"/>
      <c r="GPG89" s="137"/>
      <c r="GPH89" s="137"/>
      <c r="GPI89" s="137"/>
      <c r="GPJ89" s="137"/>
      <c r="GPK89" s="137"/>
      <c r="GPL89" s="137"/>
      <c r="GPM89" s="137"/>
      <c r="GPN89" s="137"/>
      <c r="GPO89" s="137"/>
      <c r="GPP89" s="137"/>
      <c r="GPQ89" s="137"/>
      <c r="GPR89" s="137"/>
      <c r="GPS89" s="137"/>
      <c r="GPT89" s="137"/>
      <c r="GPU89" s="137"/>
      <c r="GPV89" s="137"/>
      <c r="GPW89" s="137"/>
      <c r="GPX89" s="137"/>
      <c r="GPY89" s="137"/>
      <c r="GPZ89" s="137"/>
      <c r="GQA89" s="137"/>
      <c r="GQB89" s="137"/>
      <c r="GQC89" s="137"/>
      <c r="GQD89" s="137"/>
      <c r="GQE89" s="137"/>
      <c r="GQF89" s="137"/>
      <c r="GQG89" s="137"/>
      <c r="GQH89" s="137"/>
      <c r="GQI89" s="137"/>
      <c r="GQJ89" s="137"/>
      <c r="GQK89" s="137"/>
      <c r="GQL89" s="137"/>
      <c r="GQM89" s="137"/>
      <c r="GQN89" s="137"/>
      <c r="GQO89" s="137"/>
      <c r="GQP89" s="137"/>
      <c r="GQQ89" s="137"/>
      <c r="GQR89" s="137"/>
      <c r="GQS89" s="137"/>
      <c r="GQT89" s="137"/>
      <c r="GQU89" s="137"/>
      <c r="GQV89" s="137"/>
      <c r="GQW89" s="137"/>
      <c r="GQX89" s="137"/>
      <c r="GQY89" s="137"/>
      <c r="GQZ89" s="137"/>
      <c r="GRA89" s="137"/>
      <c r="GRB89" s="137"/>
      <c r="GRC89" s="137"/>
      <c r="GRD89" s="137"/>
      <c r="GRE89" s="137"/>
      <c r="GRF89" s="137"/>
      <c r="GRG89" s="137"/>
      <c r="GRH89" s="137"/>
      <c r="GRI89" s="137"/>
      <c r="GRJ89" s="137"/>
      <c r="GRK89" s="137"/>
      <c r="GRL89" s="137"/>
      <c r="GRM89" s="137"/>
      <c r="GRN89" s="137"/>
      <c r="GRO89" s="137"/>
      <c r="GRP89" s="137"/>
      <c r="GRQ89" s="137"/>
      <c r="GRR89" s="137"/>
      <c r="GRS89" s="137"/>
      <c r="GRT89" s="137"/>
      <c r="GRU89" s="137"/>
      <c r="GRV89" s="137"/>
      <c r="GRW89" s="137"/>
      <c r="GRX89" s="137"/>
      <c r="GRY89" s="137"/>
      <c r="GRZ89" s="137"/>
      <c r="GSA89" s="137"/>
      <c r="GSB89" s="137"/>
      <c r="GSC89" s="137"/>
      <c r="GSD89" s="137"/>
      <c r="GSE89" s="137"/>
      <c r="GSF89" s="137"/>
      <c r="GSG89" s="137"/>
      <c r="GSH89" s="137"/>
      <c r="GSI89" s="137"/>
      <c r="GSJ89" s="137"/>
      <c r="GSK89" s="137"/>
      <c r="GSL89" s="137"/>
      <c r="GSM89" s="137"/>
      <c r="GSN89" s="137"/>
      <c r="GSO89" s="137"/>
      <c r="GSP89" s="137"/>
      <c r="GSQ89" s="137"/>
      <c r="GSR89" s="137"/>
      <c r="GSS89" s="137"/>
      <c r="GST89" s="137"/>
      <c r="GSU89" s="137"/>
      <c r="GSV89" s="137"/>
      <c r="GSW89" s="137"/>
      <c r="GSX89" s="137"/>
      <c r="GSY89" s="137"/>
      <c r="GSZ89" s="137"/>
      <c r="GTA89" s="137"/>
      <c r="GTB89" s="137"/>
      <c r="GTC89" s="137"/>
      <c r="GTD89" s="137"/>
      <c r="GTE89" s="137"/>
      <c r="GTF89" s="137"/>
      <c r="GTG89" s="137"/>
      <c r="GTH89" s="137"/>
      <c r="GTI89" s="137"/>
      <c r="GTJ89" s="137"/>
      <c r="GTK89" s="137"/>
      <c r="GTL89" s="137"/>
      <c r="GTM89" s="137"/>
      <c r="GTN89" s="137"/>
      <c r="GTO89" s="137"/>
      <c r="GTP89" s="137"/>
      <c r="GTQ89" s="137"/>
      <c r="GTR89" s="137"/>
      <c r="GTS89" s="137"/>
      <c r="GTT89" s="137"/>
      <c r="GTU89" s="137"/>
      <c r="GTV89" s="137"/>
      <c r="GTW89" s="137"/>
      <c r="GTX89" s="137"/>
      <c r="GTY89" s="137"/>
      <c r="GTZ89" s="137"/>
      <c r="GUA89" s="137"/>
      <c r="GUB89" s="137"/>
      <c r="GUC89" s="137"/>
      <c r="GUD89" s="137"/>
      <c r="GUE89" s="137"/>
      <c r="GUF89" s="137"/>
      <c r="GUG89" s="137"/>
      <c r="GUH89" s="137"/>
      <c r="GUI89" s="137"/>
      <c r="GUJ89" s="137"/>
      <c r="GUK89" s="137"/>
      <c r="GUL89" s="137"/>
      <c r="GUM89" s="137"/>
      <c r="GUN89" s="137"/>
      <c r="GUO89" s="137"/>
      <c r="GUP89" s="137"/>
      <c r="GUQ89" s="137"/>
      <c r="GUR89" s="137"/>
      <c r="GUS89" s="137"/>
      <c r="GUT89" s="137"/>
      <c r="GUU89" s="137"/>
      <c r="GUV89" s="137"/>
      <c r="GUW89" s="137"/>
      <c r="GUX89" s="137"/>
      <c r="GUY89" s="137"/>
      <c r="GUZ89" s="137"/>
      <c r="GVA89" s="137"/>
      <c r="GVB89" s="137"/>
      <c r="GVC89" s="137"/>
      <c r="GVD89" s="137"/>
      <c r="GVE89" s="137"/>
      <c r="GVF89" s="137"/>
      <c r="GVG89" s="137"/>
      <c r="GVH89" s="137"/>
      <c r="GVI89" s="137"/>
      <c r="GVJ89" s="137"/>
      <c r="GVK89" s="137"/>
      <c r="GVL89" s="137"/>
      <c r="GVM89" s="137"/>
      <c r="GVN89" s="137"/>
      <c r="GVO89" s="137"/>
      <c r="GVP89" s="137"/>
      <c r="GVQ89" s="137"/>
      <c r="GVR89" s="137"/>
      <c r="GVS89" s="137"/>
      <c r="GVT89" s="137"/>
      <c r="GVU89" s="137"/>
      <c r="GVV89" s="137"/>
      <c r="GVW89" s="137"/>
      <c r="GVX89" s="137"/>
      <c r="GVY89" s="137"/>
      <c r="GVZ89" s="137"/>
      <c r="GWA89" s="137"/>
      <c r="GWB89" s="137"/>
      <c r="GWC89" s="137"/>
      <c r="GWD89" s="137"/>
      <c r="GWE89" s="137"/>
      <c r="GWF89" s="137"/>
      <c r="GWG89" s="137"/>
      <c r="GWH89" s="137"/>
      <c r="GWI89" s="137"/>
      <c r="GWJ89" s="137"/>
      <c r="GWK89" s="137"/>
      <c r="GWL89" s="137"/>
      <c r="GWM89" s="137"/>
      <c r="GWN89" s="137"/>
      <c r="GWO89" s="137"/>
      <c r="GWP89" s="137"/>
      <c r="GWQ89" s="137"/>
      <c r="GWR89" s="137"/>
      <c r="GWS89" s="137"/>
      <c r="GWT89" s="137"/>
      <c r="GWU89" s="137"/>
      <c r="GWV89" s="137"/>
      <c r="GWW89" s="137"/>
      <c r="GWX89" s="137"/>
      <c r="GWY89" s="137"/>
      <c r="GWZ89" s="137"/>
      <c r="GXA89" s="137"/>
      <c r="GXB89" s="137"/>
      <c r="GXC89" s="137"/>
      <c r="GXD89" s="137"/>
      <c r="GXE89" s="137"/>
      <c r="GXF89" s="137"/>
      <c r="GXG89" s="137"/>
      <c r="GXH89" s="137"/>
      <c r="GXI89" s="137"/>
      <c r="GXJ89" s="137"/>
      <c r="GXK89" s="137"/>
      <c r="GXL89" s="137"/>
      <c r="GXM89" s="137"/>
      <c r="GXN89" s="137"/>
      <c r="GXO89" s="137"/>
      <c r="GXP89" s="137"/>
      <c r="GXQ89" s="137"/>
      <c r="GXR89" s="137"/>
      <c r="GXS89" s="137"/>
      <c r="GXT89" s="137"/>
      <c r="GXU89" s="137"/>
      <c r="GXV89" s="137"/>
      <c r="GXW89" s="137"/>
      <c r="GXX89" s="137"/>
      <c r="GXY89" s="137"/>
      <c r="GXZ89" s="137"/>
      <c r="GYA89" s="137"/>
      <c r="GYB89" s="137"/>
      <c r="GYC89" s="137"/>
      <c r="GYD89" s="137"/>
      <c r="GYE89" s="137"/>
      <c r="GYF89" s="137"/>
      <c r="GYG89" s="137"/>
      <c r="GYH89" s="137"/>
      <c r="GYI89" s="137"/>
      <c r="GYJ89" s="137"/>
      <c r="GYK89" s="137"/>
      <c r="GYL89" s="137"/>
      <c r="GYM89" s="137"/>
      <c r="GYN89" s="137"/>
      <c r="GYO89" s="137"/>
      <c r="GYP89" s="137"/>
      <c r="GYQ89" s="137"/>
      <c r="GYR89" s="137"/>
      <c r="GYS89" s="137"/>
      <c r="GYT89" s="137"/>
      <c r="GYU89" s="137"/>
      <c r="GYV89" s="137"/>
      <c r="GYW89" s="137"/>
      <c r="GYX89" s="137"/>
      <c r="GYY89" s="137"/>
      <c r="GYZ89" s="137"/>
      <c r="GZA89" s="137"/>
      <c r="GZB89" s="137"/>
      <c r="GZC89" s="137"/>
      <c r="GZD89" s="137"/>
      <c r="GZE89" s="137"/>
      <c r="GZF89" s="137"/>
      <c r="GZG89" s="137"/>
      <c r="GZH89" s="137"/>
      <c r="GZI89" s="137"/>
      <c r="GZJ89" s="137"/>
      <c r="GZK89" s="137"/>
      <c r="GZL89" s="137"/>
      <c r="GZM89" s="137"/>
      <c r="GZN89" s="137"/>
      <c r="GZO89" s="137"/>
      <c r="GZP89" s="137"/>
      <c r="GZQ89" s="137"/>
      <c r="GZR89" s="137"/>
      <c r="GZS89" s="137"/>
      <c r="GZT89" s="137"/>
      <c r="GZU89" s="137"/>
      <c r="GZV89" s="137"/>
      <c r="GZW89" s="137"/>
      <c r="GZX89" s="137"/>
      <c r="GZY89" s="137"/>
      <c r="GZZ89" s="137"/>
      <c r="HAA89" s="137"/>
      <c r="HAB89" s="137"/>
      <c r="HAC89" s="137"/>
      <c r="HAD89" s="137"/>
      <c r="HAE89" s="137"/>
      <c r="HAF89" s="137"/>
      <c r="HAG89" s="137"/>
      <c r="HAH89" s="137"/>
      <c r="HAI89" s="137"/>
      <c r="HAJ89" s="137"/>
      <c r="HAK89" s="137"/>
      <c r="HAL89" s="137"/>
      <c r="HAM89" s="137"/>
      <c r="HAN89" s="137"/>
      <c r="HAO89" s="137"/>
      <c r="HAP89" s="137"/>
      <c r="HAQ89" s="137"/>
      <c r="HAR89" s="137"/>
      <c r="HAS89" s="137"/>
      <c r="HAT89" s="137"/>
      <c r="HAU89" s="137"/>
      <c r="HAV89" s="137"/>
      <c r="HAW89" s="137"/>
      <c r="HAX89" s="137"/>
      <c r="HAY89" s="137"/>
      <c r="HAZ89" s="137"/>
      <c r="HBA89" s="137"/>
      <c r="HBB89" s="137"/>
      <c r="HBC89" s="137"/>
      <c r="HBD89" s="137"/>
      <c r="HBE89" s="137"/>
      <c r="HBF89" s="137"/>
      <c r="HBG89" s="137"/>
      <c r="HBH89" s="137"/>
      <c r="HBI89" s="137"/>
      <c r="HBJ89" s="137"/>
      <c r="HBK89" s="137"/>
      <c r="HBL89" s="137"/>
      <c r="HBM89" s="137"/>
      <c r="HBN89" s="137"/>
      <c r="HBO89" s="137"/>
      <c r="HBP89" s="137"/>
      <c r="HBQ89" s="137"/>
      <c r="HBR89" s="137"/>
      <c r="HBS89" s="137"/>
      <c r="HBT89" s="137"/>
      <c r="HBU89" s="137"/>
      <c r="HBV89" s="137"/>
      <c r="HBW89" s="137"/>
      <c r="HBX89" s="137"/>
      <c r="HBY89" s="137"/>
      <c r="HBZ89" s="137"/>
      <c r="HCA89" s="137"/>
      <c r="HCB89" s="137"/>
      <c r="HCC89" s="137"/>
      <c r="HCD89" s="137"/>
      <c r="HCE89" s="137"/>
      <c r="HCF89" s="137"/>
      <c r="HCG89" s="137"/>
      <c r="HCH89" s="137"/>
      <c r="HCI89" s="137"/>
      <c r="HCJ89" s="137"/>
      <c r="HCK89" s="137"/>
      <c r="HCL89" s="137"/>
      <c r="HCM89" s="137"/>
      <c r="HCN89" s="137"/>
      <c r="HCO89" s="137"/>
      <c r="HCP89" s="137"/>
      <c r="HCQ89" s="137"/>
      <c r="HCR89" s="137"/>
      <c r="HCS89" s="137"/>
      <c r="HCT89" s="137"/>
      <c r="HCU89" s="137"/>
      <c r="HCV89" s="137"/>
      <c r="HCW89" s="137"/>
      <c r="HCX89" s="137"/>
      <c r="HCY89" s="137"/>
      <c r="HCZ89" s="137"/>
      <c r="HDA89" s="137"/>
      <c r="HDB89" s="137"/>
      <c r="HDC89" s="137"/>
      <c r="HDD89" s="137"/>
      <c r="HDE89" s="137"/>
      <c r="HDF89" s="137"/>
      <c r="HDG89" s="137"/>
      <c r="HDH89" s="137"/>
      <c r="HDI89" s="137"/>
      <c r="HDJ89" s="137"/>
      <c r="HDK89" s="137"/>
      <c r="HDL89" s="137"/>
      <c r="HDM89" s="137"/>
      <c r="HDN89" s="137"/>
      <c r="HDO89" s="137"/>
      <c r="HDP89" s="137"/>
      <c r="HDQ89" s="137"/>
      <c r="HDR89" s="137"/>
      <c r="HDS89" s="137"/>
      <c r="HDT89" s="137"/>
      <c r="HDU89" s="137"/>
      <c r="HDV89" s="137"/>
      <c r="HDW89" s="137"/>
      <c r="HDX89" s="137"/>
      <c r="HDY89" s="137"/>
      <c r="HDZ89" s="137"/>
      <c r="HEA89" s="137"/>
      <c r="HEB89" s="137"/>
      <c r="HEC89" s="137"/>
      <c r="HED89" s="137"/>
      <c r="HEE89" s="137"/>
      <c r="HEF89" s="137"/>
      <c r="HEG89" s="137"/>
      <c r="HEH89" s="137"/>
      <c r="HEI89" s="137"/>
      <c r="HEJ89" s="137"/>
      <c r="HEK89" s="137"/>
      <c r="HEL89" s="137"/>
      <c r="HEM89" s="137"/>
      <c r="HEN89" s="137"/>
      <c r="HEO89" s="137"/>
      <c r="HEP89" s="137"/>
      <c r="HEQ89" s="137"/>
      <c r="HER89" s="137"/>
      <c r="HES89" s="137"/>
      <c r="HET89" s="137"/>
      <c r="HEU89" s="137"/>
      <c r="HEV89" s="137"/>
      <c r="HEW89" s="137"/>
      <c r="HEX89" s="137"/>
      <c r="HEY89" s="137"/>
      <c r="HEZ89" s="137"/>
      <c r="HFA89" s="137"/>
      <c r="HFB89" s="137"/>
      <c r="HFC89" s="137"/>
      <c r="HFD89" s="137"/>
      <c r="HFE89" s="137"/>
      <c r="HFF89" s="137"/>
      <c r="HFG89" s="137"/>
      <c r="HFH89" s="137"/>
      <c r="HFI89" s="137"/>
      <c r="HFJ89" s="137"/>
      <c r="HFK89" s="137"/>
      <c r="HFL89" s="137"/>
      <c r="HFM89" s="137"/>
      <c r="HFN89" s="137"/>
      <c r="HFO89" s="137"/>
      <c r="HFP89" s="137"/>
      <c r="HFQ89" s="137"/>
      <c r="HFR89" s="137"/>
      <c r="HFS89" s="137"/>
      <c r="HFT89" s="137"/>
      <c r="HFU89" s="137"/>
      <c r="HFV89" s="137"/>
      <c r="HFW89" s="137"/>
      <c r="HFX89" s="137"/>
      <c r="HFY89" s="137"/>
      <c r="HFZ89" s="137"/>
      <c r="HGA89" s="137"/>
      <c r="HGB89" s="137"/>
      <c r="HGC89" s="137"/>
      <c r="HGD89" s="137"/>
      <c r="HGE89" s="137"/>
      <c r="HGF89" s="137"/>
      <c r="HGG89" s="137"/>
      <c r="HGH89" s="137"/>
      <c r="HGI89" s="137"/>
      <c r="HGJ89" s="137"/>
      <c r="HGK89" s="137"/>
      <c r="HGL89" s="137"/>
      <c r="HGM89" s="137"/>
      <c r="HGN89" s="137"/>
      <c r="HGO89" s="137"/>
      <c r="HGP89" s="137"/>
      <c r="HGQ89" s="137"/>
      <c r="HGR89" s="137"/>
      <c r="HGS89" s="137"/>
      <c r="HGT89" s="137"/>
      <c r="HGU89" s="137"/>
      <c r="HGV89" s="137"/>
      <c r="HGW89" s="137"/>
      <c r="HGX89" s="137"/>
      <c r="HGY89" s="137"/>
      <c r="HGZ89" s="137"/>
      <c r="HHA89" s="137"/>
      <c r="HHB89" s="137"/>
      <c r="HHC89" s="137"/>
      <c r="HHD89" s="137"/>
      <c r="HHE89" s="137"/>
      <c r="HHF89" s="137"/>
      <c r="HHG89" s="137"/>
      <c r="HHH89" s="137"/>
      <c r="HHI89" s="137"/>
      <c r="HHJ89" s="137"/>
      <c r="HHK89" s="137"/>
      <c r="HHL89" s="137"/>
      <c r="HHM89" s="137"/>
      <c r="HHN89" s="137"/>
      <c r="HHO89" s="137"/>
      <c r="HHP89" s="137"/>
      <c r="HHQ89" s="137"/>
      <c r="HHR89" s="137"/>
      <c r="HHS89" s="137"/>
      <c r="HHT89" s="137"/>
      <c r="HHU89" s="137"/>
      <c r="HHV89" s="137"/>
      <c r="HHW89" s="137"/>
      <c r="HHX89" s="137"/>
      <c r="HHY89" s="137"/>
      <c r="HHZ89" s="137"/>
      <c r="HIA89" s="137"/>
      <c r="HIB89" s="137"/>
      <c r="HIC89" s="137"/>
      <c r="HID89" s="137"/>
      <c r="HIE89" s="137"/>
      <c r="HIF89" s="137"/>
      <c r="HIG89" s="137"/>
      <c r="HIH89" s="137"/>
      <c r="HII89" s="137"/>
      <c r="HIJ89" s="137"/>
      <c r="HIK89" s="137"/>
      <c r="HIL89" s="137"/>
      <c r="HIM89" s="137"/>
      <c r="HIN89" s="137"/>
      <c r="HIO89" s="137"/>
      <c r="HIP89" s="137"/>
      <c r="HIQ89" s="137"/>
      <c r="HIR89" s="137"/>
      <c r="HIS89" s="137"/>
      <c r="HIT89" s="137"/>
      <c r="HIU89" s="137"/>
      <c r="HIV89" s="137"/>
      <c r="HIW89" s="137"/>
      <c r="HIX89" s="137"/>
      <c r="HIY89" s="137"/>
      <c r="HIZ89" s="137"/>
      <c r="HJA89" s="137"/>
      <c r="HJB89" s="137"/>
      <c r="HJC89" s="137"/>
      <c r="HJD89" s="137"/>
      <c r="HJE89" s="137"/>
      <c r="HJF89" s="137"/>
      <c r="HJG89" s="137"/>
      <c r="HJH89" s="137"/>
      <c r="HJI89" s="137"/>
      <c r="HJJ89" s="137"/>
      <c r="HJK89" s="137"/>
      <c r="HJL89" s="137"/>
      <c r="HJM89" s="137"/>
      <c r="HJN89" s="137"/>
      <c r="HJO89" s="137"/>
      <c r="HJP89" s="137"/>
      <c r="HJQ89" s="137"/>
      <c r="HJR89" s="137"/>
      <c r="HJS89" s="137"/>
      <c r="HJT89" s="137"/>
      <c r="HJU89" s="137"/>
      <c r="HJV89" s="137"/>
      <c r="HJW89" s="137"/>
      <c r="HJX89" s="137"/>
      <c r="HJY89" s="137"/>
      <c r="HJZ89" s="137"/>
      <c r="HKA89" s="137"/>
      <c r="HKB89" s="137"/>
      <c r="HKC89" s="137"/>
      <c r="HKD89" s="137"/>
      <c r="HKE89" s="137"/>
      <c r="HKF89" s="137"/>
      <c r="HKG89" s="137"/>
      <c r="HKH89" s="137"/>
      <c r="HKI89" s="137"/>
      <c r="HKJ89" s="137"/>
      <c r="HKK89" s="137"/>
      <c r="HKL89" s="137"/>
      <c r="HKM89" s="137"/>
      <c r="HKN89" s="137"/>
      <c r="HKO89" s="137"/>
      <c r="HKP89" s="137"/>
      <c r="HKQ89" s="137"/>
      <c r="HKR89" s="137"/>
      <c r="HKS89" s="137"/>
      <c r="HKT89" s="137"/>
      <c r="HKU89" s="137"/>
      <c r="HKV89" s="137"/>
      <c r="HKW89" s="137"/>
      <c r="HKX89" s="137"/>
      <c r="HKY89" s="137"/>
      <c r="HKZ89" s="137"/>
      <c r="HLA89" s="137"/>
      <c r="HLB89" s="137"/>
      <c r="HLC89" s="137"/>
      <c r="HLD89" s="137"/>
      <c r="HLE89" s="137"/>
      <c r="HLF89" s="137"/>
      <c r="HLG89" s="137"/>
      <c r="HLH89" s="137"/>
      <c r="HLI89" s="137"/>
      <c r="HLJ89" s="137"/>
      <c r="HLK89" s="137"/>
      <c r="HLL89" s="137"/>
      <c r="HLM89" s="137"/>
      <c r="HLN89" s="137"/>
      <c r="HLO89" s="137"/>
      <c r="HLP89" s="137"/>
      <c r="HLQ89" s="137"/>
      <c r="HLR89" s="137"/>
      <c r="HLS89" s="137"/>
      <c r="HLT89" s="137"/>
      <c r="HLU89" s="137"/>
      <c r="HLV89" s="137"/>
      <c r="HLW89" s="137"/>
      <c r="HLX89" s="137"/>
      <c r="HLY89" s="137"/>
      <c r="HLZ89" s="137"/>
      <c r="HMA89" s="137"/>
      <c r="HMB89" s="137"/>
      <c r="HMC89" s="137"/>
      <c r="HMD89" s="137"/>
      <c r="HME89" s="137"/>
      <c r="HMF89" s="137"/>
      <c r="HMG89" s="137"/>
      <c r="HMH89" s="137"/>
      <c r="HMI89" s="137"/>
      <c r="HMJ89" s="137"/>
      <c r="HMK89" s="137"/>
      <c r="HML89" s="137"/>
      <c r="HMM89" s="137"/>
      <c r="HMN89" s="137"/>
      <c r="HMO89" s="137"/>
      <c r="HMP89" s="137"/>
      <c r="HMQ89" s="137"/>
      <c r="HMR89" s="137"/>
      <c r="HMS89" s="137"/>
      <c r="HMT89" s="137"/>
      <c r="HMU89" s="137"/>
      <c r="HMV89" s="137"/>
      <c r="HMW89" s="137"/>
      <c r="HMX89" s="137"/>
      <c r="HMY89" s="137"/>
      <c r="HMZ89" s="137"/>
      <c r="HNA89" s="137"/>
      <c r="HNB89" s="137"/>
      <c r="HNC89" s="137"/>
      <c r="HND89" s="137"/>
      <c r="HNE89" s="137"/>
      <c r="HNF89" s="137"/>
      <c r="HNG89" s="137"/>
      <c r="HNH89" s="137"/>
      <c r="HNI89" s="137"/>
      <c r="HNJ89" s="137"/>
      <c r="HNK89" s="137"/>
      <c r="HNL89" s="137"/>
      <c r="HNM89" s="137"/>
      <c r="HNN89" s="137"/>
      <c r="HNO89" s="137"/>
      <c r="HNP89" s="137"/>
      <c r="HNQ89" s="137"/>
      <c r="HNR89" s="137"/>
      <c r="HNS89" s="137"/>
      <c r="HNT89" s="137"/>
      <c r="HNU89" s="137"/>
      <c r="HNV89" s="137"/>
      <c r="HNW89" s="137"/>
      <c r="HNX89" s="137"/>
      <c r="HNY89" s="137"/>
      <c r="HNZ89" s="137"/>
      <c r="HOA89" s="137"/>
      <c r="HOB89" s="137"/>
      <c r="HOC89" s="137"/>
      <c r="HOD89" s="137"/>
      <c r="HOE89" s="137"/>
      <c r="HOF89" s="137"/>
      <c r="HOG89" s="137"/>
      <c r="HOH89" s="137"/>
      <c r="HOI89" s="137"/>
      <c r="HOJ89" s="137"/>
      <c r="HOK89" s="137"/>
      <c r="HOL89" s="137"/>
      <c r="HOM89" s="137"/>
      <c r="HON89" s="137"/>
      <c r="HOO89" s="137"/>
      <c r="HOP89" s="137"/>
      <c r="HOQ89" s="137"/>
      <c r="HOR89" s="137"/>
      <c r="HOS89" s="137"/>
      <c r="HOT89" s="137"/>
      <c r="HOU89" s="137"/>
      <c r="HOV89" s="137"/>
      <c r="HOW89" s="137"/>
      <c r="HOX89" s="137"/>
      <c r="HOY89" s="137"/>
      <c r="HOZ89" s="137"/>
      <c r="HPA89" s="137"/>
      <c r="HPB89" s="137"/>
      <c r="HPC89" s="137"/>
      <c r="HPD89" s="137"/>
      <c r="HPE89" s="137"/>
      <c r="HPF89" s="137"/>
      <c r="HPG89" s="137"/>
      <c r="HPH89" s="137"/>
      <c r="HPI89" s="137"/>
      <c r="HPJ89" s="137"/>
      <c r="HPK89" s="137"/>
      <c r="HPL89" s="137"/>
      <c r="HPM89" s="137"/>
      <c r="HPN89" s="137"/>
      <c r="HPO89" s="137"/>
      <c r="HPP89" s="137"/>
      <c r="HPQ89" s="137"/>
      <c r="HPR89" s="137"/>
      <c r="HPS89" s="137"/>
      <c r="HPT89" s="137"/>
      <c r="HPU89" s="137"/>
      <c r="HPV89" s="137"/>
      <c r="HPW89" s="137"/>
      <c r="HPX89" s="137"/>
      <c r="HPY89" s="137"/>
      <c r="HPZ89" s="137"/>
      <c r="HQA89" s="137"/>
      <c r="HQB89" s="137"/>
      <c r="HQC89" s="137"/>
      <c r="HQD89" s="137"/>
      <c r="HQE89" s="137"/>
      <c r="HQF89" s="137"/>
      <c r="HQG89" s="137"/>
      <c r="HQH89" s="137"/>
      <c r="HQI89" s="137"/>
      <c r="HQJ89" s="137"/>
      <c r="HQK89" s="137"/>
      <c r="HQL89" s="137"/>
      <c r="HQM89" s="137"/>
      <c r="HQN89" s="137"/>
      <c r="HQO89" s="137"/>
      <c r="HQP89" s="137"/>
      <c r="HQQ89" s="137"/>
      <c r="HQR89" s="137"/>
      <c r="HQS89" s="137"/>
      <c r="HQT89" s="137"/>
      <c r="HQU89" s="137"/>
      <c r="HQV89" s="137"/>
      <c r="HQW89" s="137"/>
      <c r="HQX89" s="137"/>
      <c r="HQY89" s="137"/>
      <c r="HQZ89" s="137"/>
      <c r="HRA89" s="137"/>
      <c r="HRB89" s="137"/>
      <c r="HRC89" s="137"/>
      <c r="HRD89" s="137"/>
      <c r="HRE89" s="137"/>
      <c r="HRF89" s="137"/>
      <c r="HRG89" s="137"/>
      <c r="HRH89" s="137"/>
      <c r="HRI89" s="137"/>
      <c r="HRJ89" s="137"/>
      <c r="HRK89" s="137"/>
      <c r="HRL89" s="137"/>
      <c r="HRM89" s="137"/>
      <c r="HRN89" s="137"/>
      <c r="HRO89" s="137"/>
      <c r="HRP89" s="137"/>
      <c r="HRQ89" s="137"/>
      <c r="HRR89" s="137"/>
      <c r="HRS89" s="137"/>
      <c r="HRT89" s="137"/>
      <c r="HRU89" s="137"/>
      <c r="HRV89" s="137"/>
      <c r="HRW89" s="137"/>
      <c r="HRX89" s="137"/>
      <c r="HRY89" s="137"/>
      <c r="HRZ89" s="137"/>
      <c r="HSA89" s="137"/>
      <c r="HSB89" s="137"/>
      <c r="HSC89" s="137"/>
      <c r="HSD89" s="137"/>
      <c r="HSE89" s="137"/>
      <c r="HSF89" s="137"/>
      <c r="HSG89" s="137"/>
      <c r="HSH89" s="137"/>
      <c r="HSI89" s="137"/>
      <c r="HSJ89" s="137"/>
      <c r="HSK89" s="137"/>
      <c r="HSL89" s="137"/>
      <c r="HSM89" s="137"/>
      <c r="HSN89" s="137"/>
      <c r="HSO89" s="137"/>
      <c r="HSP89" s="137"/>
      <c r="HSQ89" s="137"/>
      <c r="HSR89" s="137"/>
      <c r="HSS89" s="137"/>
      <c r="HST89" s="137"/>
      <c r="HSU89" s="137"/>
      <c r="HSV89" s="137"/>
      <c r="HSW89" s="137"/>
      <c r="HSX89" s="137"/>
      <c r="HSY89" s="137"/>
      <c r="HSZ89" s="137"/>
      <c r="HTA89" s="137"/>
      <c r="HTB89" s="137"/>
      <c r="HTC89" s="137"/>
      <c r="HTD89" s="137"/>
      <c r="HTE89" s="137"/>
      <c r="HTF89" s="137"/>
      <c r="HTG89" s="137"/>
      <c r="HTH89" s="137"/>
      <c r="HTI89" s="137"/>
      <c r="HTJ89" s="137"/>
      <c r="HTK89" s="137"/>
      <c r="HTL89" s="137"/>
      <c r="HTM89" s="137"/>
      <c r="HTN89" s="137"/>
      <c r="HTO89" s="137"/>
      <c r="HTP89" s="137"/>
      <c r="HTQ89" s="137"/>
      <c r="HTR89" s="137"/>
      <c r="HTS89" s="137"/>
      <c r="HTT89" s="137"/>
      <c r="HTU89" s="137"/>
      <c r="HTV89" s="137"/>
      <c r="HTW89" s="137"/>
      <c r="HTX89" s="137"/>
      <c r="HTY89" s="137"/>
      <c r="HTZ89" s="137"/>
      <c r="HUA89" s="137"/>
      <c r="HUB89" s="137"/>
      <c r="HUC89" s="137"/>
      <c r="HUD89" s="137"/>
      <c r="HUE89" s="137"/>
      <c r="HUF89" s="137"/>
      <c r="HUG89" s="137"/>
      <c r="HUH89" s="137"/>
      <c r="HUI89" s="137"/>
      <c r="HUJ89" s="137"/>
      <c r="HUK89" s="137"/>
      <c r="HUL89" s="137"/>
      <c r="HUM89" s="137"/>
      <c r="HUN89" s="137"/>
      <c r="HUO89" s="137"/>
      <c r="HUP89" s="137"/>
      <c r="HUQ89" s="137"/>
      <c r="HUR89" s="137"/>
      <c r="HUS89" s="137"/>
      <c r="HUT89" s="137"/>
      <c r="HUU89" s="137"/>
      <c r="HUV89" s="137"/>
      <c r="HUW89" s="137"/>
      <c r="HUX89" s="137"/>
      <c r="HUY89" s="137"/>
      <c r="HUZ89" s="137"/>
      <c r="HVA89" s="137"/>
      <c r="HVB89" s="137"/>
      <c r="HVC89" s="137"/>
      <c r="HVD89" s="137"/>
      <c r="HVE89" s="137"/>
      <c r="HVF89" s="137"/>
      <c r="HVG89" s="137"/>
      <c r="HVH89" s="137"/>
      <c r="HVI89" s="137"/>
      <c r="HVJ89" s="137"/>
      <c r="HVK89" s="137"/>
      <c r="HVL89" s="137"/>
      <c r="HVM89" s="137"/>
      <c r="HVN89" s="137"/>
      <c r="HVO89" s="137"/>
      <c r="HVP89" s="137"/>
      <c r="HVQ89" s="137"/>
      <c r="HVR89" s="137"/>
      <c r="HVS89" s="137"/>
      <c r="HVT89" s="137"/>
      <c r="HVU89" s="137"/>
      <c r="HVV89" s="137"/>
      <c r="HVW89" s="137"/>
      <c r="HVX89" s="137"/>
      <c r="HVY89" s="137"/>
      <c r="HVZ89" s="137"/>
      <c r="HWA89" s="137"/>
      <c r="HWB89" s="137"/>
      <c r="HWC89" s="137"/>
      <c r="HWD89" s="137"/>
      <c r="HWE89" s="137"/>
      <c r="HWF89" s="137"/>
      <c r="HWG89" s="137"/>
      <c r="HWH89" s="137"/>
      <c r="HWI89" s="137"/>
      <c r="HWJ89" s="137"/>
      <c r="HWK89" s="137"/>
      <c r="HWL89" s="137"/>
      <c r="HWM89" s="137"/>
      <c r="HWN89" s="137"/>
      <c r="HWO89" s="137"/>
      <c r="HWP89" s="137"/>
      <c r="HWQ89" s="137"/>
      <c r="HWR89" s="137"/>
      <c r="HWS89" s="137"/>
      <c r="HWT89" s="137"/>
      <c r="HWU89" s="137"/>
      <c r="HWV89" s="137"/>
      <c r="HWW89" s="137"/>
      <c r="HWX89" s="137"/>
      <c r="HWY89" s="137"/>
      <c r="HWZ89" s="137"/>
      <c r="HXA89" s="137"/>
      <c r="HXB89" s="137"/>
      <c r="HXC89" s="137"/>
      <c r="HXD89" s="137"/>
      <c r="HXE89" s="137"/>
      <c r="HXF89" s="137"/>
      <c r="HXG89" s="137"/>
      <c r="HXH89" s="137"/>
      <c r="HXI89" s="137"/>
      <c r="HXJ89" s="137"/>
      <c r="HXK89" s="137"/>
      <c r="HXL89" s="137"/>
      <c r="HXM89" s="137"/>
      <c r="HXN89" s="137"/>
      <c r="HXO89" s="137"/>
      <c r="HXP89" s="137"/>
      <c r="HXQ89" s="137"/>
      <c r="HXR89" s="137"/>
      <c r="HXS89" s="137"/>
      <c r="HXT89" s="137"/>
      <c r="HXU89" s="137"/>
      <c r="HXV89" s="137"/>
      <c r="HXW89" s="137"/>
      <c r="HXX89" s="137"/>
      <c r="HXY89" s="137"/>
      <c r="HXZ89" s="137"/>
      <c r="HYA89" s="137"/>
      <c r="HYB89" s="137"/>
      <c r="HYC89" s="137"/>
      <c r="HYD89" s="137"/>
      <c r="HYE89" s="137"/>
      <c r="HYF89" s="137"/>
      <c r="HYG89" s="137"/>
      <c r="HYH89" s="137"/>
      <c r="HYI89" s="137"/>
      <c r="HYJ89" s="137"/>
      <c r="HYK89" s="137"/>
      <c r="HYL89" s="137"/>
      <c r="HYM89" s="137"/>
      <c r="HYN89" s="137"/>
      <c r="HYO89" s="137"/>
      <c r="HYP89" s="137"/>
      <c r="HYQ89" s="137"/>
      <c r="HYR89" s="137"/>
      <c r="HYS89" s="137"/>
      <c r="HYT89" s="137"/>
      <c r="HYU89" s="137"/>
      <c r="HYV89" s="137"/>
      <c r="HYW89" s="137"/>
      <c r="HYX89" s="137"/>
      <c r="HYY89" s="137"/>
      <c r="HYZ89" s="137"/>
      <c r="HZA89" s="137"/>
      <c r="HZB89" s="137"/>
      <c r="HZC89" s="137"/>
      <c r="HZD89" s="137"/>
      <c r="HZE89" s="137"/>
      <c r="HZF89" s="137"/>
      <c r="HZG89" s="137"/>
      <c r="HZH89" s="137"/>
      <c r="HZI89" s="137"/>
      <c r="HZJ89" s="137"/>
      <c r="HZK89" s="137"/>
      <c r="HZL89" s="137"/>
      <c r="HZM89" s="137"/>
      <c r="HZN89" s="137"/>
      <c r="HZO89" s="137"/>
      <c r="HZP89" s="137"/>
      <c r="HZQ89" s="137"/>
      <c r="HZR89" s="137"/>
      <c r="HZS89" s="137"/>
      <c r="HZT89" s="137"/>
      <c r="HZU89" s="137"/>
      <c r="HZV89" s="137"/>
      <c r="HZW89" s="137"/>
      <c r="HZX89" s="137"/>
      <c r="HZY89" s="137"/>
      <c r="HZZ89" s="137"/>
      <c r="IAA89" s="137"/>
      <c r="IAB89" s="137"/>
      <c r="IAC89" s="137"/>
      <c r="IAD89" s="137"/>
      <c r="IAE89" s="137"/>
      <c r="IAF89" s="137"/>
      <c r="IAG89" s="137"/>
      <c r="IAH89" s="137"/>
      <c r="IAI89" s="137"/>
      <c r="IAJ89" s="137"/>
      <c r="IAK89" s="137"/>
      <c r="IAL89" s="137"/>
      <c r="IAM89" s="137"/>
      <c r="IAN89" s="137"/>
      <c r="IAO89" s="137"/>
      <c r="IAP89" s="137"/>
      <c r="IAQ89" s="137"/>
      <c r="IAR89" s="137"/>
      <c r="IAS89" s="137"/>
      <c r="IAT89" s="137"/>
      <c r="IAU89" s="137"/>
      <c r="IAV89" s="137"/>
      <c r="IAW89" s="137"/>
      <c r="IAX89" s="137"/>
      <c r="IAY89" s="137"/>
      <c r="IAZ89" s="137"/>
      <c r="IBA89" s="137"/>
      <c r="IBB89" s="137"/>
      <c r="IBC89" s="137"/>
      <c r="IBD89" s="137"/>
      <c r="IBE89" s="137"/>
      <c r="IBF89" s="137"/>
      <c r="IBG89" s="137"/>
      <c r="IBH89" s="137"/>
      <c r="IBI89" s="137"/>
      <c r="IBJ89" s="137"/>
      <c r="IBK89" s="137"/>
      <c r="IBL89" s="137"/>
      <c r="IBM89" s="137"/>
      <c r="IBN89" s="137"/>
      <c r="IBO89" s="137"/>
      <c r="IBP89" s="137"/>
      <c r="IBQ89" s="137"/>
      <c r="IBR89" s="137"/>
      <c r="IBS89" s="137"/>
      <c r="IBT89" s="137"/>
      <c r="IBU89" s="137"/>
      <c r="IBV89" s="137"/>
      <c r="IBW89" s="137"/>
      <c r="IBX89" s="137"/>
      <c r="IBY89" s="137"/>
      <c r="IBZ89" s="137"/>
      <c r="ICA89" s="137"/>
      <c r="ICB89" s="137"/>
      <c r="ICC89" s="137"/>
      <c r="ICD89" s="137"/>
      <c r="ICE89" s="137"/>
      <c r="ICF89" s="137"/>
      <c r="ICG89" s="137"/>
      <c r="ICH89" s="137"/>
      <c r="ICI89" s="137"/>
      <c r="ICJ89" s="137"/>
      <c r="ICK89" s="137"/>
      <c r="ICL89" s="137"/>
      <c r="ICM89" s="137"/>
      <c r="ICN89" s="137"/>
      <c r="ICO89" s="137"/>
      <c r="ICP89" s="137"/>
      <c r="ICQ89" s="137"/>
      <c r="ICR89" s="137"/>
      <c r="ICS89" s="137"/>
      <c r="ICT89" s="137"/>
      <c r="ICU89" s="137"/>
      <c r="ICV89" s="137"/>
      <c r="ICW89" s="137"/>
      <c r="ICX89" s="137"/>
      <c r="ICY89" s="137"/>
      <c r="ICZ89" s="137"/>
      <c r="IDA89" s="137"/>
      <c r="IDB89" s="137"/>
      <c r="IDC89" s="137"/>
      <c r="IDD89" s="137"/>
      <c r="IDE89" s="137"/>
      <c r="IDF89" s="137"/>
      <c r="IDG89" s="137"/>
      <c r="IDH89" s="137"/>
      <c r="IDI89" s="137"/>
      <c r="IDJ89" s="137"/>
      <c r="IDK89" s="137"/>
      <c r="IDL89" s="137"/>
      <c r="IDM89" s="137"/>
      <c r="IDN89" s="137"/>
      <c r="IDO89" s="137"/>
      <c r="IDP89" s="137"/>
      <c r="IDQ89" s="137"/>
      <c r="IDR89" s="137"/>
      <c r="IDS89" s="137"/>
      <c r="IDT89" s="137"/>
      <c r="IDU89" s="137"/>
      <c r="IDV89" s="137"/>
      <c r="IDW89" s="137"/>
      <c r="IDX89" s="137"/>
      <c r="IDY89" s="137"/>
      <c r="IDZ89" s="137"/>
      <c r="IEA89" s="137"/>
      <c r="IEB89" s="137"/>
      <c r="IEC89" s="137"/>
      <c r="IED89" s="137"/>
      <c r="IEE89" s="137"/>
      <c r="IEF89" s="137"/>
      <c r="IEG89" s="137"/>
      <c r="IEH89" s="137"/>
      <c r="IEI89" s="137"/>
      <c r="IEJ89" s="137"/>
      <c r="IEK89" s="137"/>
      <c r="IEL89" s="137"/>
      <c r="IEM89" s="137"/>
      <c r="IEN89" s="137"/>
      <c r="IEO89" s="137"/>
      <c r="IEP89" s="137"/>
      <c r="IEQ89" s="137"/>
      <c r="IER89" s="137"/>
      <c r="IES89" s="137"/>
      <c r="IET89" s="137"/>
      <c r="IEU89" s="137"/>
      <c r="IEV89" s="137"/>
      <c r="IEW89" s="137"/>
      <c r="IEX89" s="137"/>
      <c r="IEY89" s="137"/>
      <c r="IEZ89" s="137"/>
      <c r="IFA89" s="137"/>
      <c r="IFB89" s="137"/>
      <c r="IFC89" s="137"/>
      <c r="IFD89" s="137"/>
      <c r="IFE89" s="137"/>
      <c r="IFF89" s="137"/>
      <c r="IFG89" s="137"/>
      <c r="IFH89" s="137"/>
      <c r="IFI89" s="137"/>
      <c r="IFJ89" s="137"/>
      <c r="IFK89" s="137"/>
      <c r="IFL89" s="137"/>
      <c r="IFM89" s="137"/>
      <c r="IFN89" s="137"/>
      <c r="IFO89" s="137"/>
      <c r="IFP89" s="137"/>
      <c r="IFQ89" s="137"/>
      <c r="IFR89" s="137"/>
      <c r="IFS89" s="137"/>
      <c r="IFT89" s="137"/>
      <c r="IFU89" s="137"/>
      <c r="IFV89" s="137"/>
      <c r="IFW89" s="137"/>
      <c r="IFX89" s="137"/>
      <c r="IFY89" s="137"/>
      <c r="IFZ89" s="137"/>
      <c r="IGA89" s="137"/>
      <c r="IGB89" s="137"/>
      <c r="IGC89" s="137"/>
      <c r="IGD89" s="137"/>
      <c r="IGE89" s="137"/>
      <c r="IGF89" s="137"/>
      <c r="IGG89" s="137"/>
      <c r="IGH89" s="137"/>
      <c r="IGI89" s="137"/>
      <c r="IGJ89" s="137"/>
      <c r="IGK89" s="137"/>
      <c r="IGL89" s="137"/>
      <c r="IGM89" s="137"/>
      <c r="IGN89" s="137"/>
      <c r="IGO89" s="137"/>
      <c r="IGP89" s="137"/>
      <c r="IGQ89" s="137"/>
      <c r="IGR89" s="137"/>
      <c r="IGS89" s="137"/>
      <c r="IGT89" s="137"/>
      <c r="IGU89" s="137"/>
      <c r="IGV89" s="137"/>
      <c r="IGW89" s="137"/>
      <c r="IGX89" s="137"/>
      <c r="IGY89" s="137"/>
      <c r="IGZ89" s="137"/>
      <c r="IHA89" s="137"/>
      <c r="IHB89" s="137"/>
      <c r="IHC89" s="137"/>
      <c r="IHD89" s="137"/>
      <c r="IHE89" s="137"/>
      <c r="IHF89" s="137"/>
      <c r="IHG89" s="137"/>
      <c r="IHH89" s="137"/>
      <c r="IHI89" s="137"/>
      <c r="IHJ89" s="137"/>
      <c r="IHK89" s="137"/>
      <c r="IHL89" s="137"/>
      <c r="IHM89" s="137"/>
      <c r="IHN89" s="137"/>
      <c r="IHO89" s="137"/>
      <c r="IHP89" s="137"/>
      <c r="IHQ89" s="137"/>
      <c r="IHR89" s="137"/>
      <c r="IHS89" s="137"/>
      <c r="IHT89" s="137"/>
      <c r="IHU89" s="137"/>
      <c r="IHV89" s="137"/>
      <c r="IHW89" s="137"/>
      <c r="IHX89" s="137"/>
      <c r="IHY89" s="137"/>
      <c r="IHZ89" s="137"/>
      <c r="IIA89" s="137"/>
      <c r="IIB89" s="137"/>
      <c r="IIC89" s="137"/>
      <c r="IID89" s="137"/>
      <c r="IIE89" s="137"/>
      <c r="IIF89" s="137"/>
      <c r="IIG89" s="137"/>
      <c r="IIH89" s="137"/>
      <c r="III89" s="137"/>
      <c r="IIJ89" s="137"/>
      <c r="IIK89" s="137"/>
      <c r="IIL89" s="137"/>
      <c r="IIM89" s="137"/>
      <c r="IIN89" s="137"/>
      <c r="IIO89" s="137"/>
      <c r="IIP89" s="137"/>
      <c r="IIQ89" s="137"/>
      <c r="IIR89" s="137"/>
      <c r="IIS89" s="137"/>
      <c r="IIT89" s="137"/>
      <c r="IIU89" s="137"/>
      <c r="IIV89" s="137"/>
      <c r="IIW89" s="137"/>
      <c r="IIX89" s="137"/>
      <c r="IIY89" s="137"/>
      <c r="IIZ89" s="137"/>
      <c r="IJA89" s="137"/>
      <c r="IJB89" s="137"/>
      <c r="IJC89" s="137"/>
      <c r="IJD89" s="137"/>
      <c r="IJE89" s="137"/>
      <c r="IJF89" s="137"/>
      <c r="IJG89" s="137"/>
      <c r="IJH89" s="137"/>
      <c r="IJI89" s="137"/>
      <c r="IJJ89" s="137"/>
      <c r="IJK89" s="137"/>
      <c r="IJL89" s="137"/>
      <c r="IJM89" s="137"/>
      <c r="IJN89" s="137"/>
      <c r="IJO89" s="137"/>
      <c r="IJP89" s="137"/>
      <c r="IJQ89" s="137"/>
      <c r="IJR89" s="137"/>
      <c r="IJS89" s="137"/>
      <c r="IJT89" s="137"/>
      <c r="IJU89" s="137"/>
      <c r="IJV89" s="137"/>
      <c r="IJW89" s="137"/>
      <c r="IJX89" s="137"/>
      <c r="IJY89" s="137"/>
      <c r="IJZ89" s="137"/>
      <c r="IKA89" s="137"/>
      <c r="IKB89" s="137"/>
      <c r="IKC89" s="137"/>
      <c r="IKD89" s="137"/>
      <c r="IKE89" s="137"/>
      <c r="IKF89" s="137"/>
      <c r="IKG89" s="137"/>
      <c r="IKH89" s="137"/>
      <c r="IKI89" s="137"/>
      <c r="IKJ89" s="137"/>
      <c r="IKK89" s="137"/>
      <c r="IKL89" s="137"/>
      <c r="IKM89" s="137"/>
      <c r="IKN89" s="137"/>
      <c r="IKO89" s="137"/>
      <c r="IKP89" s="137"/>
      <c r="IKQ89" s="137"/>
      <c r="IKR89" s="137"/>
      <c r="IKS89" s="137"/>
      <c r="IKT89" s="137"/>
      <c r="IKU89" s="137"/>
      <c r="IKV89" s="137"/>
      <c r="IKW89" s="137"/>
      <c r="IKX89" s="137"/>
      <c r="IKY89" s="137"/>
      <c r="IKZ89" s="137"/>
      <c r="ILA89" s="137"/>
      <c r="ILB89" s="137"/>
      <c r="ILC89" s="137"/>
      <c r="ILD89" s="137"/>
      <c r="ILE89" s="137"/>
      <c r="ILF89" s="137"/>
      <c r="ILG89" s="137"/>
      <c r="ILH89" s="137"/>
      <c r="ILI89" s="137"/>
      <c r="ILJ89" s="137"/>
      <c r="ILK89" s="137"/>
      <c r="ILL89" s="137"/>
      <c r="ILM89" s="137"/>
      <c r="ILN89" s="137"/>
      <c r="ILO89" s="137"/>
      <c r="ILP89" s="137"/>
      <c r="ILQ89" s="137"/>
      <c r="ILR89" s="137"/>
      <c r="ILS89" s="137"/>
      <c r="ILT89" s="137"/>
      <c r="ILU89" s="137"/>
      <c r="ILV89" s="137"/>
      <c r="ILW89" s="137"/>
      <c r="ILX89" s="137"/>
      <c r="ILY89" s="137"/>
      <c r="ILZ89" s="137"/>
      <c r="IMA89" s="137"/>
      <c r="IMB89" s="137"/>
      <c r="IMC89" s="137"/>
      <c r="IMD89" s="137"/>
      <c r="IME89" s="137"/>
      <c r="IMF89" s="137"/>
      <c r="IMG89" s="137"/>
      <c r="IMH89" s="137"/>
      <c r="IMI89" s="137"/>
      <c r="IMJ89" s="137"/>
      <c r="IMK89" s="137"/>
      <c r="IML89" s="137"/>
      <c r="IMM89" s="137"/>
      <c r="IMN89" s="137"/>
      <c r="IMO89" s="137"/>
      <c r="IMP89" s="137"/>
      <c r="IMQ89" s="137"/>
      <c r="IMR89" s="137"/>
      <c r="IMS89" s="137"/>
      <c r="IMT89" s="137"/>
      <c r="IMU89" s="137"/>
      <c r="IMV89" s="137"/>
      <c r="IMW89" s="137"/>
      <c r="IMX89" s="137"/>
      <c r="IMY89" s="137"/>
      <c r="IMZ89" s="137"/>
      <c r="INA89" s="137"/>
      <c r="INB89" s="137"/>
      <c r="INC89" s="137"/>
      <c r="IND89" s="137"/>
      <c r="INE89" s="137"/>
      <c r="INF89" s="137"/>
      <c r="ING89" s="137"/>
      <c r="INH89" s="137"/>
      <c r="INI89" s="137"/>
      <c r="INJ89" s="137"/>
      <c r="INK89" s="137"/>
      <c r="INL89" s="137"/>
      <c r="INM89" s="137"/>
      <c r="INN89" s="137"/>
      <c r="INO89" s="137"/>
      <c r="INP89" s="137"/>
      <c r="INQ89" s="137"/>
      <c r="INR89" s="137"/>
      <c r="INS89" s="137"/>
      <c r="INT89" s="137"/>
      <c r="INU89" s="137"/>
      <c r="INV89" s="137"/>
      <c r="INW89" s="137"/>
      <c r="INX89" s="137"/>
      <c r="INY89" s="137"/>
      <c r="INZ89" s="137"/>
      <c r="IOA89" s="137"/>
      <c r="IOB89" s="137"/>
      <c r="IOC89" s="137"/>
      <c r="IOD89" s="137"/>
      <c r="IOE89" s="137"/>
      <c r="IOF89" s="137"/>
      <c r="IOG89" s="137"/>
      <c r="IOH89" s="137"/>
      <c r="IOI89" s="137"/>
      <c r="IOJ89" s="137"/>
      <c r="IOK89" s="137"/>
      <c r="IOL89" s="137"/>
      <c r="IOM89" s="137"/>
      <c r="ION89" s="137"/>
      <c r="IOO89" s="137"/>
      <c r="IOP89" s="137"/>
      <c r="IOQ89" s="137"/>
      <c r="IOR89" s="137"/>
      <c r="IOS89" s="137"/>
      <c r="IOT89" s="137"/>
      <c r="IOU89" s="137"/>
      <c r="IOV89" s="137"/>
      <c r="IOW89" s="137"/>
      <c r="IOX89" s="137"/>
      <c r="IOY89" s="137"/>
      <c r="IOZ89" s="137"/>
      <c r="IPA89" s="137"/>
      <c r="IPB89" s="137"/>
      <c r="IPC89" s="137"/>
      <c r="IPD89" s="137"/>
      <c r="IPE89" s="137"/>
      <c r="IPF89" s="137"/>
      <c r="IPG89" s="137"/>
      <c r="IPH89" s="137"/>
      <c r="IPI89" s="137"/>
      <c r="IPJ89" s="137"/>
      <c r="IPK89" s="137"/>
      <c r="IPL89" s="137"/>
      <c r="IPM89" s="137"/>
      <c r="IPN89" s="137"/>
      <c r="IPO89" s="137"/>
      <c r="IPP89" s="137"/>
      <c r="IPQ89" s="137"/>
      <c r="IPR89" s="137"/>
      <c r="IPS89" s="137"/>
      <c r="IPT89" s="137"/>
      <c r="IPU89" s="137"/>
      <c r="IPV89" s="137"/>
      <c r="IPW89" s="137"/>
      <c r="IPX89" s="137"/>
      <c r="IPY89" s="137"/>
      <c r="IPZ89" s="137"/>
      <c r="IQA89" s="137"/>
      <c r="IQB89" s="137"/>
      <c r="IQC89" s="137"/>
      <c r="IQD89" s="137"/>
      <c r="IQE89" s="137"/>
      <c r="IQF89" s="137"/>
      <c r="IQG89" s="137"/>
      <c r="IQH89" s="137"/>
      <c r="IQI89" s="137"/>
      <c r="IQJ89" s="137"/>
      <c r="IQK89" s="137"/>
      <c r="IQL89" s="137"/>
      <c r="IQM89" s="137"/>
      <c r="IQN89" s="137"/>
      <c r="IQO89" s="137"/>
      <c r="IQP89" s="137"/>
      <c r="IQQ89" s="137"/>
      <c r="IQR89" s="137"/>
      <c r="IQS89" s="137"/>
      <c r="IQT89" s="137"/>
      <c r="IQU89" s="137"/>
      <c r="IQV89" s="137"/>
      <c r="IQW89" s="137"/>
      <c r="IQX89" s="137"/>
      <c r="IQY89" s="137"/>
      <c r="IQZ89" s="137"/>
      <c r="IRA89" s="137"/>
      <c r="IRB89" s="137"/>
      <c r="IRC89" s="137"/>
      <c r="IRD89" s="137"/>
      <c r="IRE89" s="137"/>
      <c r="IRF89" s="137"/>
      <c r="IRG89" s="137"/>
      <c r="IRH89" s="137"/>
      <c r="IRI89" s="137"/>
      <c r="IRJ89" s="137"/>
      <c r="IRK89" s="137"/>
      <c r="IRL89" s="137"/>
      <c r="IRM89" s="137"/>
      <c r="IRN89" s="137"/>
      <c r="IRO89" s="137"/>
      <c r="IRP89" s="137"/>
      <c r="IRQ89" s="137"/>
      <c r="IRR89" s="137"/>
      <c r="IRS89" s="137"/>
      <c r="IRT89" s="137"/>
      <c r="IRU89" s="137"/>
      <c r="IRV89" s="137"/>
      <c r="IRW89" s="137"/>
      <c r="IRX89" s="137"/>
      <c r="IRY89" s="137"/>
      <c r="IRZ89" s="137"/>
      <c r="ISA89" s="137"/>
      <c r="ISB89" s="137"/>
      <c r="ISC89" s="137"/>
      <c r="ISD89" s="137"/>
      <c r="ISE89" s="137"/>
      <c r="ISF89" s="137"/>
      <c r="ISG89" s="137"/>
      <c r="ISH89" s="137"/>
      <c r="ISI89" s="137"/>
      <c r="ISJ89" s="137"/>
      <c r="ISK89" s="137"/>
      <c r="ISL89" s="137"/>
      <c r="ISM89" s="137"/>
      <c r="ISN89" s="137"/>
      <c r="ISO89" s="137"/>
      <c r="ISP89" s="137"/>
      <c r="ISQ89" s="137"/>
      <c r="ISR89" s="137"/>
      <c r="ISS89" s="137"/>
      <c r="IST89" s="137"/>
      <c r="ISU89" s="137"/>
      <c r="ISV89" s="137"/>
      <c r="ISW89" s="137"/>
      <c r="ISX89" s="137"/>
      <c r="ISY89" s="137"/>
      <c r="ISZ89" s="137"/>
      <c r="ITA89" s="137"/>
      <c r="ITB89" s="137"/>
      <c r="ITC89" s="137"/>
      <c r="ITD89" s="137"/>
      <c r="ITE89" s="137"/>
      <c r="ITF89" s="137"/>
      <c r="ITG89" s="137"/>
      <c r="ITH89" s="137"/>
      <c r="ITI89" s="137"/>
      <c r="ITJ89" s="137"/>
      <c r="ITK89" s="137"/>
      <c r="ITL89" s="137"/>
      <c r="ITM89" s="137"/>
      <c r="ITN89" s="137"/>
      <c r="ITO89" s="137"/>
      <c r="ITP89" s="137"/>
      <c r="ITQ89" s="137"/>
      <c r="ITR89" s="137"/>
      <c r="ITS89" s="137"/>
      <c r="ITT89" s="137"/>
      <c r="ITU89" s="137"/>
      <c r="ITV89" s="137"/>
      <c r="ITW89" s="137"/>
      <c r="ITX89" s="137"/>
      <c r="ITY89" s="137"/>
      <c r="ITZ89" s="137"/>
      <c r="IUA89" s="137"/>
      <c r="IUB89" s="137"/>
      <c r="IUC89" s="137"/>
      <c r="IUD89" s="137"/>
      <c r="IUE89" s="137"/>
      <c r="IUF89" s="137"/>
      <c r="IUG89" s="137"/>
      <c r="IUH89" s="137"/>
      <c r="IUI89" s="137"/>
      <c r="IUJ89" s="137"/>
      <c r="IUK89" s="137"/>
      <c r="IUL89" s="137"/>
      <c r="IUM89" s="137"/>
      <c r="IUN89" s="137"/>
      <c r="IUO89" s="137"/>
      <c r="IUP89" s="137"/>
      <c r="IUQ89" s="137"/>
      <c r="IUR89" s="137"/>
      <c r="IUS89" s="137"/>
      <c r="IUT89" s="137"/>
      <c r="IUU89" s="137"/>
      <c r="IUV89" s="137"/>
      <c r="IUW89" s="137"/>
      <c r="IUX89" s="137"/>
      <c r="IUY89" s="137"/>
      <c r="IUZ89" s="137"/>
      <c r="IVA89" s="137"/>
      <c r="IVB89" s="137"/>
      <c r="IVC89" s="137"/>
      <c r="IVD89" s="137"/>
      <c r="IVE89" s="137"/>
      <c r="IVF89" s="137"/>
      <c r="IVG89" s="137"/>
      <c r="IVH89" s="137"/>
      <c r="IVI89" s="137"/>
      <c r="IVJ89" s="137"/>
      <c r="IVK89" s="137"/>
      <c r="IVL89" s="137"/>
      <c r="IVM89" s="137"/>
      <c r="IVN89" s="137"/>
      <c r="IVO89" s="137"/>
      <c r="IVP89" s="137"/>
      <c r="IVQ89" s="137"/>
      <c r="IVR89" s="137"/>
      <c r="IVS89" s="137"/>
      <c r="IVT89" s="137"/>
      <c r="IVU89" s="137"/>
      <c r="IVV89" s="137"/>
      <c r="IVW89" s="137"/>
      <c r="IVX89" s="137"/>
      <c r="IVY89" s="137"/>
      <c r="IVZ89" s="137"/>
      <c r="IWA89" s="137"/>
      <c r="IWB89" s="137"/>
      <c r="IWC89" s="137"/>
      <c r="IWD89" s="137"/>
      <c r="IWE89" s="137"/>
      <c r="IWF89" s="137"/>
      <c r="IWG89" s="137"/>
      <c r="IWH89" s="137"/>
      <c r="IWI89" s="137"/>
      <c r="IWJ89" s="137"/>
      <c r="IWK89" s="137"/>
      <c r="IWL89" s="137"/>
      <c r="IWM89" s="137"/>
      <c r="IWN89" s="137"/>
      <c r="IWO89" s="137"/>
      <c r="IWP89" s="137"/>
      <c r="IWQ89" s="137"/>
      <c r="IWR89" s="137"/>
      <c r="IWS89" s="137"/>
      <c r="IWT89" s="137"/>
      <c r="IWU89" s="137"/>
      <c r="IWV89" s="137"/>
      <c r="IWW89" s="137"/>
      <c r="IWX89" s="137"/>
      <c r="IWY89" s="137"/>
      <c r="IWZ89" s="137"/>
      <c r="IXA89" s="137"/>
      <c r="IXB89" s="137"/>
      <c r="IXC89" s="137"/>
      <c r="IXD89" s="137"/>
      <c r="IXE89" s="137"/>
      <c r="IXF89" s="137"/>
      <c r="IXG89" s="137"/>
      <c r="IXH89" s="137"/>
      <c r="IXI89" s="137"/>
      <c r="IXJ89" s="137"/>
      <c r="IXK89" s="137"/>
      <c r="IXL89" s="137"/>
      <c r="IXM89" s="137"/>
      <c r="IXN89" s="137"/>
      <c r="IXO89" s="137"/>
      <c r="IXP89" s="137"/>
      <c r="IXQ89" s="137"/>
      <c r="IXR89" s="137"/>
      <c r="IXS89" s="137"/>
      <c r="IXT89" s="137"/>
      <c r="IXU89" s="137"/>
      <c r="IXV89" s="137"/>
      <c r="IXW89" s="137"/>
      <c r="IXX89" s="137"/>
      <c r="IXY89" s="137"/>
      <c r="IXZ89" s="137"/>
      <c r="IYA89" s="137"/>
      <c r="IYB89" s="137"/>
      <c r="IYC89" s="137"/>
      <c r="IYD89" s="137"/>
      <c r="IYE89" s="137"/>
      <c r="IYF89" s="137"/>
      <c r="IYG89" s="137"/>
      <c r="IYH89" s="137"/>
      <c r="IYI89" s="137"/>
      <c r="IYJ89" s="137"/>
      <c r="IYK89" s="137"/>
      <c r="IYL89" s="137"/>
      <c r="IYM89" s="137"/>
      <c r="IYN89" s="137"/>
      <c r="IYO89" s="137"/>
      <c r="IYP89" s="137"/>
      <c r="IYQ89" s="137"/>
      <c r="IYR89" s="137"/>
      <c r="IYS89" s="137"/>
      <c r="IYT89" s="137"/>
      <c r="IYU89" s="137"/>
      <c r="IYV89" s="137"/>
      <c r="IYW89" s="137"/>
      <c r="IYX89" s="137"/>
      <c r="IYY89" s="137"/>
      <c r="IYZ89" s="137"/>
      <c r="IZA89" s="137"/>
      <c r="IZB89" s="137"/>
      <c r="IZC89" s="137"/>
      <c r="IZD89" s="137"/>
      <c r="IZE89" s="137"/>
      <c r="IZF89" s="137"/>
      <c r="IZG89" s="137"/>
      <c r="IZH89" s="137"/>
      <c r="IZI89" s="137"/>
      <c r="IZJ89" s="137"/>
      <c r="IZK89" s="137"/>
      <c r="IZL89" s="137"/>
      <c r="IZM89" s="137"/>
      <c r="IZN89" s="137"/>
      <c r="IZO89" s="137"/>
      <c r="IZP89" s="137"/>
      <c r="IZQ89" s="137"/>
      <c r="IZR89" s="137"/>
      <c r="IZS89" s="137"/>
      <c r="IZT89" s="137"/>
      <c r="IZU89" s="137"/>
      <c r="IZV89" s="137"/>
      <c r="IZW89" s="137"/>
      <c r="IZX89" s="137"/>
      <c r="IZY89" s="137"/>
      <c r="IZZ89" s="137"/>
      <c r="JAA89" s="137"/>
      <c r="JAB89" s="137"/>
      <c r="JAC89" s="137"/>
      <c r="JAD89" s="137"/>
      <c r="JAE89" s="137"/>
      <c r="JAF89" s="137"/>
      <c r="JAG89" s="137"/>
      <c r="JAH89" s="137"/>
      <c r="JAI89" s="137"/>
      <c r="JAJ89" s="137"/>
      <c r="JAK89" s="137"/>
      <c r="JAL89" s="137"/>
      <c r="JAM89" s="137"/>
      <c r="JAN89" s="137"/>
      <c r="JAO89" s="137"/>
      <c r="JAP89" s="137"/>
      <c r="JAQ89" s="137"/>
      <c r="JAR89" s="137"/>
      <c r="JAS89" s="137"/>
      <c r="JAT89" s="137"/>
      <c r="JAU89" s="137"/>
      <c r="JAV89" s="137"/>
      <c r="JAW89" s="137"/>
      <c r="JAX89" s="137"/>
      <c r="JAY89" s="137"/>
      <c r="JAZ89" s="137"/>
      <c r="JBA89" s="137"/>
      <c r="JBB89" s="137"/>
      <c r="JBC89" s="137"/>
      <c r="JBD89" s="137"/>
      <c r="JBE89" s="137"/>
      <c r="JBF89" s="137"/>
      <c r="JBG89" s="137"/>
      <c r="JBH89" s="137"/>
      <c r="JBI89" s="137"/>
      <c r="JBJ89" s="137"/>
      <c r="JBK89" s="137"/>
      <c r="JBL89" s="137"/>
      <c r="JBM89" s="137"/>
      <c r="JBN89" s="137"/>
      <c r="JBO89" s="137"/>
      <c r="JBP89" s="137"/>
      <c r="JBQ89" s="137"/>
      <c r="JBR89" s="137"/>
      <c r="JBS89" s="137"/>
      <c r="JBT89" s="137"/>
      <c r="JBU89" s="137"/>
      <c r="JBV89" s="137"/>
      <c r="JBW89" s="137"/>
      <c r="JBX89" s="137"/>
      <c r="JBY89" s="137"/>
      <c r="JBZ89" s="137"/>
      <c r="JCA89" s="137"/>
      <c r="JCB89" s="137"/>
      <c r="JCC89" s="137"/>
      <c r="JCD89" s="137"/>
      <c r="JCE89" s="137"/>
      <c r="JCF89" s="137"/>
      <c r="JCG89" s="137"/>
      <c r="JCH89" s="137"/>
      <c r="JCI89" s="137"/>
      <c r="JCJ89" s="137"/>
      <c r="JCK89" s="137"/>
      <c r="JCL89" s="137"/>
      <c r="JCM89" s="137"/>
      <c r="JCN89" s="137"/>
      <c r="JCO89" s="137"/>
      <c r="JCP89" s="137"/>
      <c r="JCQ89" s="137"/>
      <c r="JCR89" s="137"/>
      <c r="JCS89" s="137"/>
      <c r="JCT89" s="137"/>
      <c r="JCU89" s="137"/>
      <c r="JCV89" s="137"/>
      <c r="JCW89" s="137"/>
      <c r="JCX89" s="137"/>
      <c r="JCY89" s="137"/>
      <c r="JCZ89" s="137"/>
      <c r="JDA89" s="137"/>
      <c r="JDB89" s="137"/>
      <c r="JDC89" s="137"/>
      <c r="JDD89" s="137"/>
      <c r="JDE89" s="137"/>
      <c r="JDF89" s="137"/>
      <c r="JDG89" s="137"/>
      <c r="JDH89" s="137"/>
      <c r="JDI89" s="137"/>
      <c r="JDJ89" s="137"/>
      <c r="JDK89" s="137"/>
      <c r="JDL89" s="137"/>
      <c r="JDM89" s="137"/>
      <c r="JDN89" s="137"/>
      <c r="JDO89" s="137"/>
      <c r="JDP89" s="137"/>
      <c r="JDQ89" s="137"/>
      <c r="JDR89" s="137"/>
      <c r="JDS89" s="137"/>
      <c r="JDT89" s="137"/>
      <c r="JDU89" s="137"/>
      <c r="JDV89" s="137"/>
      <c r="JDW89" s="137"/>
      <c r="JDX89" s="137"/>
      <c r="JDY89" s="137"/>
      <c r="JDZ89" s="137"/>
      <c r="JEA89" s="137"/>
      <c r="JEB89" s="137"/>
      <c r="JEC89" s="137"/>
      <c r="JED89" s="137"/>
      <c r="JEE89" s="137"/>
      <c r="JEF89" s="137"/>
      <c r="JEG89" s="137"/>
      <c r="JEH89" s="137"/>
      <c r="JEI89" s="137"/>
      <c r="JEJ89" s="137"/>
      <c r="JEK89" s="137"/>
      <c r="JEL89" s="137"/>
      <c r="JEM89" s="137"/>
      <c r="JEN89" s="137"/>
      <c r="JEO89" s="137"/>
      <c r="JEP89" s="137"/>
      <c r="JEQ89" s="137"/>
      <c r="JER89" s="137"/>
      <c r="JES89" s="137"/>
      <c r="JET89" s="137"/>
      <c r="JEU89" s="137"/>
      <c r="JEV89" s="137"/>
      <c r="JEW89" s="137"/>
      <c r="JEX89" s="137"/>
      <c r="JEY89" s="137"/>
      <c r="JEZ89" s="137"/>
      <c r="JFA89" s="137"/>
      <c r="JFB89" s="137"/>
      <c r="JFC89" s="137"/>
      <c r="JFD89" s="137"/>
      <c r="JFE89" s="137"/>
      <c r="JFF89" s="137"/>
      <c r="JFG89" s="137"/>
      <c r="JFH89" s="137"/>
      <c r="JFI89" s="137"/>
      <c r="JFJ89" s="137"/>
      <c r="JFK89" s="137"/>
      <c r="JFL89" s="137"/>
      <c r="JFM89" s="137"/>
      <c r="JFN89" s="137"/>
      <c r="JFO89" s="137"/>
      <c r="JFP89" s="137"/>
      <c r="JFQ89" s="137"/>
      <c r="JFR89" s="137"/>
      <c r="JFS89" s="137"/>
      <c r="JFT89" s="137"/>
      <c r="JFU89" s="137"/>
      <c r="JFV89" s="137"/>
      <c r="JFW89" s="137"/>
      <c r="JFX89" s="137"/>
      <c r="JFY89" s="137"/>
      <c r="JFZ89" s="137"/>
      <c r="JGA89" s="137"/>
      <c r="JGB89" s="137"/>
      <c r="JGC89" s="137"/>
      <c r="JGD89" s="137"/>
      <c r="JGE89" s="137"/>
      <c r="JGF89" s="137"/>
      <c r="JGG89" s="137"/>
      <c r="JGH89" s="137"/>
      <c r="JGI89" s="137"/>
      <c r="JGJ89" s="137"/>
      <c r="JGK89" s="137"/>
      <c r="JGL89" s="137"/>
      <c r="JGM89" s="137"/>
      <c r="JGN89" s="137"/>
      <c r="JGO89" s="137"/>
      <c r="JGP89" s="137"/>
      <c r="JGQ89" s="137"/>
      <c r="JGR89" s="137"/>
      <c r="JGS89" s="137"/>
      <c r="JGT89" s="137"/>
      <c r="JGU89" s="137"/>
      <c r="JGV89" s="137"/>
      <c r="JGW89" s="137"/>
      <c r="JGX89" s="137"/>
      <c r="JGY89" s="137"/>
      <c r="JGZ89" s="137"/>
      <c r="JHA89" s="137"/>
      <c r="JHB89" s="137"/>
      <c r="JHC89" s="137"/>
      <c r="JHD89" s="137"/>
      <c r="JHE89" s="137"/>
      <c r="JHF89" s="137"/>
      <c r="JHG89" s="137"/>
      <c r="JHH89" s="137"/>
      <c r="JHI89" s="137"/>
      <c r="JHJ89" s="137"/>
      <c r="JHK89" s="137"/>
      <c r="JHL89" s="137"/>
      <c r="JHM89" s="137"/>
      <c r="JHN89" s="137"/>
      <c r="JHO89" s="137"/>
      <c r="JHP89" s="137"/>
      <c r="JHQ89" s="137"/>
      <c r="JHR89" s="137"/>
      <c r="JHS89" s="137"/>
      <c r="JHT89" s="137"/>
      <c r="JHU89" s="137"/>
      <c r="JHV89" s="137"/>
      <c r="JHW89" s="137"/>
      <c r="JHX89" s="137"/>
      <c r="JHY89" s="137"/>
      <c r="JHZ89" s="137"/>
      <c r="JIA89" s="137"/>
      <c r="JIB89" s="137"/>
      <c r="JIC89" s="137"/>
      <c r="JID89" s="137"/>
      <c r="JIE89" s="137"/>
      <c r="JIF89" s="137"/>
      <c r="JIG89" s="137"/>
      <c r="JIH89" s="137"/>
      <c r="JII89" s="137"/>
      <c r="JIJ89" s="137"/>
      <c r="JIK89" s="137"/>
      <c r="JIL89" s="137"/>
      <c r="JIM89" s="137"/>
      <c r="JIN89" s="137"/>
      <c r="JIO89" s="137"/>
      <c r="JIP89" s="137"/>
      <c r="JIQ89" s="137"/>
      <c r="JIR89" s="137"/>
      <c r="JIS89" s="137"/>
      <c r="JIT89" s="137"/>
      <c r="JIU89" s="137"/>
      <c r="JIV89" s="137"/>
      <c r="JIW89" s="137"/>
      <c r="JIX89" s="137"/>
      <c r="JIY89" s="137"/>
      <c r="JIZ89" s="137"/>
      <c r="JJA89" s="137"/>
      <c r="JJB89" s="137"/>
      <c r="JJC89" s="137"/>
      <c r="JJD89" s="137"/>
      <c r="JJE89" s="137"/>
      <c r="JJF89" s="137"/>
      <c r="JJG89" s="137"/>
      <c r="JJH89" s="137"/>
      <c r="JJI89" s="137"/>
      <c r="JJJ89" s="137"/>
      <c r="JJK89" s="137"/>
      <c r="JJL89" s="137"/>
      <c r="JJM89" s="137"/>
      <c r="JJN89" s="137"/>
      <c r="JJO89" s="137"/>
      <c r="JJP89" s="137"/>
      <c r="JJQ89" s="137"/>
      <c r="JJR89" s="137"/>
      <c r="JJS89" s="137"/>
      <c r="JJT89" s="137"/>
      <c r="JJU89" s="137"/>
      <c r="JJV89" s="137"/>
      <c r="JJW89" s="137"/>
      <c r="JJX89" s="137"/>
      <c r="JJY89" s="137"/>
      <c r="JJZ89" s="137"/>
      <c r="JKA89" s="137"/>
      <c r="JKB89" s="137"/>
      <c r="JKC89" s="137"/>
      <c r="JKD89" s="137"/>
      <c r="JKE89" s="137"/>
      <c r="JKF89" s="137"/>
      <c r="JKG89" s="137"/>
      <c r="JKH89" s="137"/>
      <c r="JKI89" s="137"/>
      <c r="JKJ89" s="137"/>
      <c r="JKK89" s="137"/>
      <c r="JKL89" s="137"/>
      <c r="JKM89" s="137"/>
      <c r="JKN89" s="137"/>
      <c r="JKO89" s="137"/>
      <c r="JKP89" s="137"/>
      <c r="JKQ89" s="137"/>
      <c r="JKR89" s="137"/>
      <c r="JKS89" s="137"/>
      <c r="JKT89" s="137"/>
      <c r="JKU89" s="137"/>
      <c r="JKV89" s="137"/>
      <c r="JKW89" s="137"/>
      <c r="JKX89" s="137"/>
      <c r="JKY89" s="137"/>
      <c r="JKZ89" s="137"/>
      <c r="JLA89" s="137"/>
      <c r="JLB89" s="137"/>
      <c r="JLC89" s="137"/>
      <c r="JLD89" s="137"/>
      <c r="JLE89" s="137"/>
      <c r="JLF89" s="137"/>
      <c r="JLG89" s="137"/>
      <c r="JLH89" s="137"/>
      <c r="JLI89" s="137"/>
      <c r="JLJ89" s="137"/>
      <c r="JLK89" s="137"/>
      <c r="JLL89" s="137"/>
      <c r="JLM89" s="137"/>
      <c r="JLN89" s="137"/>
      <c r="JLO89" s="137"/>
      <c r="JLP89" s="137"/>
      <c r="JLQ89" s="137"/>
      <c r="JLR89" s="137"/>
      <c r="JLS89" s="137"/>
      <c r="JLT89" s="137"/>
      <c r="JLU89" s="137"/>
      <c r="JLV89" s="137"/>
      <c r="JLW89" s="137"/>
      <c r="JLX89" s="137"/>
      <c r="JLY89" s="137"/>
      <c r="JLZ89" s="137"/>
      <c r="JMA89" s="137"/>
      <c r="JMB89" s="137"/>
      <c r="JMC89" s="137"/>
      <c r="JMD89" s="137"/>
      <c r="JME89" s="137"/>
      <c r="JMF89" s="137"/>
      <c r="JMG89" s="137"/>
      <c r="JMH89" s="137"/>
      <c r="JMI89" s="137"/>
      <c r="JMJ89" s="137"/>
      <c r="JMK89" s="137"/>
      <c r="JML89" s="137"/>
      <c r="JMM89" s="137"/>
      <c r="JMN89" s="137"/>
      <c r="JMO89" s="137"/>
      <c r="JMP89" s="137"/>
      <c r="JMQ89" s="137"/>
      <c r="JMR89" s="137"/>
      <c r="JMS89" s="137"/>
      <c r="JMT89" s="137"/>
      <c r="JMU89" s="137"/>
      <c r="JMV89" s="137"/>
      <c r="JMW89" s="137"/>
      <c r="JMX89" s="137"/>
      <c r="JMY89" s="137"/>
      <c r="JMZ89" s="137"/>
      <c r="JNA89" s="137"/>
      <c r="JNB89" s="137"/>
      <c r="JNC89" s="137"/>
      <c r="JND89" s="137"/>
      <c r="JNE89" s="137"/>
      <c r="JNF89" s="137"/>
      <c r="JNG89" s="137"/>
      <c r="JNH89" s="137"/>
      <c r="JNI89" s="137"/>
      <c r="JNJ89" s="137"/>
      <c r="JNK89" s="137"/>
      <c r="JNL89" s="137"/>
      <c r="JNM89" s="137"/>
      <c r="JNN89" s="137"/>
      <c r="JNO89" s="137"/>
      <c r="JNP89" s="137"/>
      <c r="JNQ89" s="137"/>
      <c r="JNR89" s="137"/>
      <c r="JNS89" s="137"/>
      <c r="JNT89" s="137"/>
      <c r="JNU89" s="137"/>
      <c r="JNV89" s="137"/>
      <c r="JNW89" s="137"/>
      <c r="JNX89" s="137"/>
      <c r="JNY89" s="137"/>
      <c r="JNZ89" s="137"/>
      <c r="JOA89" s="137"/>
      <c r="JOB89" s="137"/>
      <c r="JOC89" s="137"/>
      <c r="JOD89" s="137"/>
      <c r="JOE89" s="137"/>
      <c r="JOF89" s="137"/>
      <c r="JOG89" s="137"/>
      <c r="JOH89" s="137"/>
      <c r="JOI89" s="137"/>
      <c r="JOJ89" s="137"/>
      <c r="JOK89" s="137"/>
      <c r="JOL89" s="137"/>
      <c r="JOM89" s="137"/>
      <c r="JON89" s="137"/>
      <c r="JOO89" s="137"/>
      <c r="JOP89" s="137"/>
      <c r="JOQ89" s="137"/>
      <c r="JOR89" s="137"/>
      <c r="JOS89" s="137"/>
      <c r="JOT89" s="137"/>
      <c r="JOU89" s="137"/>
      <c r="JOV89" s="137"/>
      <c r="JOW89" s="137"/>
      <c r="JOX89" s="137"/>
      <c r="JOY89" s="137"/>
      <c r="JOZ89" s="137"/>
      <c r="JPA89" s="137"/>
      <c r="JPB89" s="137"/>
      <c r="JPC89" s="137"/>
      <c r="JPD89" s="137"/>
      <c r="JPE89" s="137"/>
      <c r="JPF89" s="137"/>
      <c r="JPG89" s="137"/>
      <c r="JPH89" s="137"/>
      <c r="JPI89" s="137"/>
      <c r="JPJ89" s="137"/>
      <c r="JPK89" s="137"/>
      <c r="JPL89" s="137"/>
      <c r="JPM89" s="137"/>
      <c r="JPN89" s="137"/>
      <c r="JPO89" s="137"/>
      <c r="JPP89" s="137"/>
      <c r="JPQ89" s="137"/>
      <c r="JPR89" s="137"/>
      <c r="JPS89" s="137"/>
      <c r="JPT89" s="137"/>
      <c r="JPU89" s="137"/>
      <c r="JPV89" s="137"/>
      <c r="JPW89" s="137"/>
      <c r="JPX89" s="137"/>
      <c r="JPY89" s="137"/>
      <c r="JPZ89" s="137"/>
      <c r="JQA89" s="137"/>
      <c r="JQB89" s="137"/>
      <c r="JQC89" s="137"/>
      <c r="JQD89" s="137"/>
      <c r="JQE89" s="137"/>
      <c r="JQF89" s="137"/>
      <c r="JQG89" s="137"/>
      <c r="JQH89" s="137"/>
      <c r="JQI89" s="137"/>
      <c r="JQJ89" s="137"/>
      <c r="JQK89" s="137"/>
      <c r="JQL89" s="137"/>
      <c r="JQM89" s="137"/>
      <c r="JQN89" s="137"/>
      <c r="JQO89" s="137"/>
      <c r="JQP89" s="137"/>
      <c r="JQQ89" s="137"/>
      <c r="JQR89" s="137"/>
      <c r="JQS89" s="137"/>
      <c r="JQT89" s="137"/>
      <c r="JQU89" s="137"/>
      <c r="JQV89" s="137"/>
      <c r="JQW89" s="137"/>
      <c r="JQX89" s="137"/>
      <c r="JQY89" s="137"/>
      <c r="JQZ89" s="137"/>
      <c r="JRA89" s="137"/>
      <c r="JRB89" s="137"/>
      <c r="JRC89" s="137"/>
      <c r="JRD89" s="137"/>
      <c r="JRE89" s="137"/>
      <c r="JRF89" s="137"/>
      <c r="JRG89" s="137"/>
      <c r="JRH89" s="137"/>
      <c r="JRI89" s="137"/>
      <c r="JRJ89" s="137"/>
      <c r="JRK89" s="137"/>
      <c r="JRL89" s="137"/>
      <c r="JRM89" s="137"/>
      <c r="JRN89" s="137"/>
      <c r="JRO89" s="137"/>
      <c r="JRP89" s="137"/>
      <c r="JRQ89" s="137"/>
      <c r="JRR89" s="137"/>
      <c r="JRS89" s="137"/>
      <c r="JRT89" s="137"/>
      <c r="JRU89" s="137"/>
      <c r="JRV89" s="137"/>
      <c r="JRW89" s="137"/>
      <c r="JRX89" s="137"/>
      <c r="JRY89" s="137"/>
      <c r="JRZ89" s="137"/>
      <c r="JSA89" s="137"/>
      <c r="JSB89" s="137"/>
      <c r="JSC89" s="137"/>
      <c r="JSD89" s="137"/>
      <c r="JSE89" s="137"/>
      <c r="JSF89" s="137"/>
      <c r="JSG89" s="137"/>
      <c r="JSH89" s="137"/>
      <c r="JSI89" s="137"/>
      <c r="JSJ89" s="137"/>
      <c r="JSK89" s="137"/>
      <c r="JSL89" s="137"/>
      <c r="JSM89" s="137"/>
      <c r="JSN89" s="137"/>
      <c r="JSO89" s="137"/>
      <c r="JSP89" s="137"/>
      <c r="JSQ89" s="137"/>
      <c r="JSR89" s="137"/>
      <c r="JSS89" s="137"/>
      <c r="JST89" s="137"/>
      <c r="JSU89" s="137"/>
      <c r="JSV89" s="137"/>
      <c r="JSW89" s="137"/>
      <c r="JSX89" s="137"/>
      <c r="JSY89" s="137"/>
      <c r="JSZ89" s="137"/>
      <c r="JTA89" s="137"/>
      <c r="JTB89" s="137"/>
      <c r="JTC89" s="137"/>
      <c r="JTD89" s="137"/>
      <c r="JTE89" s="137"/>
      <c r="JTF89" s="137"/>
      <c r="JTG89" s="137"/>
      <c r="JTH89" s="137"/>
      <c r="JTI89" s="137"/>
      <c r="JTJ89" s="137"/>
      <c r="JTK89" s="137"/>
      <c r="JTL89" s="137"/>
      <c r="JTM89" s="137"/>
      <c r="JTN89" s="137"/>
      <c r="JTO89" s="137"/>
      <c r="JTP89" s="137"/>
      <c r="JTQ89" s="137"/>
      <c r="JTR89" s="137"/>
      <c r="JTS89" s="137"/>
      <c r="JTT89" s="137"/>
      <c r="JTU89" s="137"/>
      <c r="JTV89" s="137"/>
      <c r="JTW89" s="137"/>
      <c r="JTX89" s="137"/>
      <c r="JTY89" s="137"/>
      <c r="JTZ89" s="137"/>
      <c r="JUA89" s="137"/>
      <c r="JUB89" s="137"/>
      <c r="JUC89" s="137"/>
      <c r="JUD89" s="137"/>
      <c r="JUE89" s="137"/>
      <c r="JUF89" s="137"/>
      <c r="JUG89" s="137"/>
      <c r="JUH89" s="137"/>
      <c r="JUI89" s="137"/>
      <c r="JUJ89" s="137"/>
      <c r="JUK89" s="137"/>
      <c r="JUL89" s="137"/>
      <c r="JUM89" s="137"/>
      <c r="JUN89" s="137"/>
      <c r="JUO89" s="137"/>
      <c r="JUP89" s="137"/>
      <c r="JUQ89" s="137"/>
      <c r="JUR89" s="137"/>
      <c r="JUS89" s="137"/>
      <c r="JUT89" s="137"/>
      <c r="JUU89" s="137"/>
      <c r="JUV89" s="137"/>
      <c r="JUW89" s="137"/>
      <c r="JUX89" s="137"/>
      <c r="JUY89" s="137"/>
      <c r="JUZ89" s="137"/>
      <c r="JVA89" s="137"/>
      <c r="JVB89" s="137"/>
      <c r="JVC89" s="137"/>
      <c r="JVD89" s="137"/>
      <c r="JVE89" s="137"/>
      <c r="JVF89" s="137"/>
      <c r="JVG89" s="137"/>
      <c r="JVH89" s="137"/>
      <c r="JVI89" s="137"/>
      <c r="JVJ89" s="137"/>
      <c r="JVK89" s="137"/>
      <c r="JVL89" s="137"/>
      <c r="JVM89" s="137"/>
      <c r="JVN89" s="137"/>
      <c r="JVO89" s="137"/>
      <c r="JVP89" s="137"/>
      <c r="JVQ89" s="137"/>
      <c r="JVR89" s="137"/>
      <c r="JVS89" s="137"/>
      <c r="JVT89" s="137"/>
      <c r="JVU89" s="137"/>
      <c r="JVV89" s="137"/>
      <c r="JVW89" s="137"/>
      <c r="JVX89" s="137"/>
      <c r="JVY89" s="137"/>
      <c r="JVZ89" s="137"/>
      <c r="JWA89" s="137"/>
      <c r="JWB89" s="137"/>
      <c r="JWC89" s="137"/>
      <c r="JWD89" s="137"/>
      <c r="JWE89" s="137"/>
      <c r="JWF89" s="137"/>
      <c r="JWG89" s="137"/>
      <c r="JWH89" s="137"/>
      <c r="JWI89" s="137"/>
      <c r="JWJ89" s="137"/>
      <c r="JWK89" s="137"/>
      <c r="JWL89" s="137"/>
      <c r="JWM89" s="137"/>
      <c r="JWN89" s="137"/>
      <c r="JWO89" s="137"/>
      <c r="JWP89" s="137"/>
      <c r="JWQ89" s="137"/>
      <c r="JWR89" s="137"/>
      <c r="JWS89" s="137"/>
      <c r="JWT89" s="137"/>
      <c r="JWU89" s="137"/>
      <c r="JWV89" s="137"/>
      <c r="JWW89" s="137"/>
      <c r="JWX89" s="137"/>
      <c r="JWY89" s="137"/>
      <c r="JWZ89" s="137"/>
      <c r="JXA89" s="137"/>
      <c r="JXB89" s="137"/>
      <c r="JXC89" s="137"/>
      <c r="JXD89" s="137"/>
      <c r="JXE89" s="137"/>
      <c r="JXF89" s="137"/>
      <c r="JXG89" s="137"/>
      <c r="JXH89" s="137"/>
      <c r="JXI89" s="137"/>
      <c r="JXJ89" s="137"/>
      <c r="JXK89" s="137"/>
      <c r="JXL89" s="137"/>
      <c r="JXM89" s="137"/>
      <c r="JXN89" s="137"/>
      <c r="JXO89" s="137"/>
      <c r="JXP89" s="137"/>
      <c r="JXQ89" s="137"/>
      <c r="JXR89" s="137"/>
      <c r="JXS89" s="137"/>
      <c r="JXT89" s="137"/>
      <c r="JXU89" s="137"/>
      <c r="JXV89" s="137"/>
      <c r="JXW89" s="137"/>
      <c r="JXX89" s="137"/>
      <c r="JXY89" s="137"/>
      <c r="JXZ89" s="137"/>
      <c r="JYA89" s="137"/>
      <c r="JYB89" s="137"/>
      <c r="JYC89" s="137"/>
      <c r="JYD89" s="137"/>
      <c r="JYE89" s="137"/>
      <c r="JYF89" s="137"/>
      <c r="JYG89" s="137"/>
      <c r="JYH89" s="137"/>
      <c r="JYI89" s="137"/>
      <c r="JYJ89" s="137"/>
      <c r="JYK89" s="137"/>
      <c r="JYL89" s="137"/>
      <c r="JYM89" s="137"/>
      <c r="JYN89" s="137"/>
      <c r="JYO89" s="137"/>
      <c r="JYP89" s="137"/>
      <c r="JYQ89" s="137"/>
      <c r="JYR89" s="137"/>
      <c r="JYS89" s="137"/>
      <c r="JYT89" s="137"/>
      <c r="JYU89" s="137"/>
      <c r="JYV89" s="137"/>
      <c r="JYW89" s="137"/>
      <c r="JYX89" s="137"/>
      <c r="JYY89" s="137"/>
      <c r="JYZ89" s="137"/>
      <c r="JZA89" s="137"/>
      <c r="JZB89" s="137"/>
      <c r="JZC89" s="137"/>
      <c r="JZD89" s="137"/>
      <c r="JZE89" s="137"/>
      <c r="JZF89" s="137"/>
      <c r="JZG89" s="137"/>
      <c r="JZH89" s="137"/>
      <c r="JZI89" s="137"/>
      <c r="JZJ89" s="137"/>
      <c r="JZK89" s="137"/>
      <c r="JZL89" s="137"/>
      <c r="JZM89" s="137"/>
      <c r="JZN89" s="137"/>
      <c r="JZO89" s="137"/>
      <c r="JZP89" s="137"/>
      <c r="JZQ89" s="137"/>
      <c r="JZR89" s="137"/>
      <c r="JZS89" s="137"/>
      <c r="JZT89" s="137"/>
      <c r="JZU89" s="137"/>
      <c r="JZV89" s="137"/>
      <c r="JZW89" s="137"/>
      <c r="JZX89" s="137"/>
      <c r="JZY89" s="137"/>
      <c r="JZZ89" s="137"/>
      <c r="KAA89" s="137"/>
      <c r="KAB89" s="137"/>
      <c r="KAC89" s="137"/>
      <c r="KAD89" s="137"/>
      <c r="KAE89" s="137"/>
      <c r="KAF89" s="137"/>
      <c r="KAG89" s="137"/>
      <c r="KAH89" s="137"/>
      <c r="KAI89" s="137"/>
      <c r="KAJ89" s="137"/>
      <c r="KAK89" s="137"/>
      <c r="KAL89" s="137"/>
      <c r="KAM89" s="137"/>
      <c r="KAN89" s="137"/>
      <c r="KAO89" s="137"/>
      <c r="KAP89" s="137"/>
      <c r="KAQ89" s="137"/>
      <c r="KAR89" s="137"/>
      <c r="KAS89" s="137"/>
      <c r="KAT89" s="137"/>
      <c r="KAU89" s="137"/>
      <c r="KAV89" s="137"/>
      <c r="KAW89" s="137"/>
      <c r="KAX89" s="137"/>
      <c r="KAY89" s="137"/>
      <c r="KAZ89" s="137"/>
      <c r="KBA89" s="137"/>
      <c r="KBB89" s="137"/>
      <c r="KBC89" s="137"/>
      <c r="KBD89" s="137"/>
      <c r="KBE89" s="137"/>
      <c r="KBF89" s="137"/>
      <c r="KBG89" s="137"/>
      <c r="KBH89" s="137"/>
      <c r="KBI89" s="137"/>
      <c r="KBJ89" s="137"/>
      <c r="KBK89" s="137"/>
      <c r="KBL89" s="137"/>
      <c r="KBM89" s="137"/>
      <c r="KBN89" s="137"/>
      <c r="KBO89" s="137"/>
      <c r="KBP89" s="137"/>
      <c r="KBQ89" s="137"/>
      <c r="KBR89" s="137"/>
      <c r="KBS89" s="137"/>
      <c r="KBT89" s="137"/>
      <c r="KBU89" s="137"/>
      <c r="KBV89" s="137"/>
      <c r="KBW89" s="137"/>
      <c r="KBX89" s="137"/>
      <c r="KBY89" s="137"/>
      <c r="KBZ89" s="137"/>
      <c r="KCA89" s="137"/>
      <c r="KCB89" s="137"/>
      <c r="KCC89" s="137"/>
      <c r="KCD89" s="137"/>
      <c r="KCE89" s="137"/>
      <c r="KCF89" s="137"/>
      <c r="KCG89" s="137"/>
      <c r="KCH89" s="137"/>
      <c r="KCI89" s="137"/>
      <c r="KCJ89" s="137"/>
      <c r="KCK89" s="137"/>
      <c r="KCL89" s="137"/>
      <c r="KCM89" s="137"/>
      <c r="KCN89" s="137"/>
      <c r="KCO89" s="137"/>
      <c r="KCP89" s="137"/>
      <c r="KCQ89" s="137"/>
      <c r="KCR89" s="137"/>
      <c r="KCS89" s="137"/>
      <c r="KCT89" s="137"/>
      <c r="KCU89" s="137"/>
      <c r="KCV89" s="137"/>
      <c r="KCW89" s="137"/>
      <c r="KCX89" s="137"/>
      <c r="KCY89" s="137"/>
      <c r="KCZ89" s="137"/>
      <c r="KDA89" s="137"/>
      <c r="KDB89" s="137"/>
      <c r="KDC89" s="137"/>
      <c r="KDD89" s="137"/>
      <c r="KDE89" s="137"/>
      <c r="KDF89" s="137"/>
      <c r="KDG89" s="137"/>
      <c r="KDH89" s="137"/>
      <c r="KDI89" s="137"/>
      <c r="KDJ89" s="137"/>
      <c r="KDK89" s="137"/>
      <c r="KDL89" s="137"/>
      <c r="KDM89" s="137"/>
      <c r="KDN89" s="137"/>
      <c r="KDO89" s="137"/>
      <c r="KDP89" s="137"/>
      <c r="KDQ89" s="137"/>
      <c r="KDR89" s="137"/>
      <c r="KDS89" s="137"/>
      <c r="KDT89" s="137"/>
      <c r="KDU89" s="137"/>
      <c r="KDV89" s="137"/>
      <c r="KDW89" s="137"/>
      <c r="KDX89" s="137"/>
      <c r="KDY89" s="137"/>
      <c r="KDZ89" s="137"/>
      <c r="KEA89" s="137"/>
      <c r="KEB89" s="137"/>
      <c r="KEC89" s="137"/>
      <c r="KED89" s="137"/>
      <c r="KEE89" s="137"/>
      <c r="KEF89" s="137"/>
      <c r="KEG89" s="137"/>
      <c r="KEH89" s="137"/>
      <c r="KEI89" s="137"/>
      <c r="KEJ89" s="137"/>
      <c r="KEK89" s="137"/>
      <c r="KEL89" s="137"/>
      <c r="KEM89" s="137"/>
      <c r="KEN89" s="137"/>
      <c r="KEO89" s="137"/>
      <c r="KEP89" s="137"/>
      <c r="KEQ89" s="137"/>
      <c r="KER89" s="137"/>
      <c r="KES89" s="137"/>
      <c r="KET89" s="137"/>
      <c r="KEU89" s="137"/>
      <c r="KEV89" s="137"/>
      <c r="KEW89" s="137"/>
      <c r="KEX89" s="137"/>
      <c r="KEY89" s="137"/>
      <c r="KEZ89" s="137"/>
      <c r="KFA89" s="137"/>
      <c r="KFB89" s="137"/>
      <c r="KFC89" s="137"/>
      <c r="KFD89" s="137"/>
      <c r="KFE89" s="137"/>
      <c r="KFF89" s="137"/>
      <c r="KFG89" s="137"/>
      <c r="KFH89" s="137"/>
      <c r="KFI89" s="137"/>
      <c r="KFJ89" s="137"/>
      <c r="KFK89" s="137"/>
      <c r="KFL89" s="137"/>
      <c r="KFM89" s="137"/>
      <c r="KFN89" s="137"/>
      <c r="KFO89" s="137"/>
      <c r="KFP89" s="137"/>
      <c r="KFQ89" s="137"/>
      <c r="KFR89" s="137"/>
      <c r="KFS89" s="137"/>
      <c r="KFT89" s="137"/>
      <c r="KFU89" s="137"/>
      <c r="KFV89" s="137"/>
      <c r="KFW89" s="137"/>
      <c r="KFX89" s="137"/>
      <c r="KFY89" s="137"/>
      <c r="KFZ89" s="137"/>
      <c r="KGA89" s="137"/>
      <c r="KGB89" s="137"/>
      <c r="KGC89" s="137"/>
      <c r="KGD89" s="137"/>
      <c r="KGE89" s="137"/>
      <c r="KGF89" s="137"/>
      <c r="KGG89" s="137"/>
      <c r="KGH89" s="137"/>
      <c r="KGI89" s="137"/>
      <c r="KGJ89" s="137"/>
      <c r="KGK89" s="137"/>
      <c r="KGL89" s="137"/>
      <c r="KGM89" s="137"/>
      <c r="KGN89" s="137"/>
      <c r="KGO89" s="137"/>
      <c r="KGP89" s="137"/>
      <c r="KGQ89" s="137"/>
      <c r="KGR89" s="137"/>
      <c r="KGS89" s="137"/>
      <c r="KGT89" s="137"/>
      <c r="KGU89" s="137"/>
      <c r="KGV89" s="137"/>
      <c r="KGW89" s="137"/>
      <c r="KGX89" s="137"/>
      <c r="KGY89" s="137"/>
      <c r="KGZ89" s="137"/>
      <c r="KHA89" s="137"/>
      <c r="KHB89" s="137"/>
      <c r="KHC89" s="137"/>
      <c r="KHD89" s="137"/>
      <c r="KHE89" s="137"/>
      <c r="KHF89" s="137"/>
      <c r="KHG89" s="137"/>
      <c r="KHH89" s="137"/>
      <c r="KHI89" s="137"/>
      <c r="KHJ89" s="137"/>
      <c r="KHK89" s="137"/>
      <c r="KHL89" s="137"/>
      <c r="KHM89" s="137"/>
      <c r="KHN89" s="137"/>
      <c r="KHO89" s="137"/>
      <c r="KHP89" s="137"/>
      <c r="KHQ89" s="137"/>
      <c r="KHR89" s="137"/>
      <c r="KHS89" s="137"/>
      <c r="KHT89" s="137"/>
      <c r="KHU89" s="137"/>
      <c r="KHV89" s="137"/>
      <c r="KHW89" s="137"/>
      <c r="KHX89" s="137"/>
      <c r="KHY89" s="137"/>
      <c r="KHZ89" s="137"/>
      <c r="KIA89" s="137"/>
      <c r="KIB89" s="137"/>
      <c r="KIC89" s="137"/>
      <c r="KID89" s="137"/>
      <c r="KIE89" s="137"/>
      <c r="KIF89" s="137"/>
      <c r="KIG89" s="137"/>
      <c r="KIH89" s="137"/>
      <c r="KII89" s="137"/>
      <c r="KIJ89" s="137"/>
      <c r="KIK89" s="137"/>
      <c r="KIL89" s="137"/>
      <c r="KIM89" s="137"/>
      <c r="KIN89" s="137"/>
      <c r="KIO89" s="137"/>
      <c r="KIP89" s="137"/>
      <c r="KIQ89" s="137"/>
      <c r="KIR89" s="137"/>
      <c r="KIS89" s="137"/>
      <c r="KIT89" s="137"/>
      <c r="KIU89" s="137"/>
      <c r="KIV89" s="137"/>
      <c r="KIW89" s="137"/>
      <c r="KIX89" s="137"/>
      <c r="KIY89" s="137"/>
      <c r="KIZ89" s="137"/>
      <c r="KJA89" s="137"/>
      <c r="KJB89" s="137"/>
      <c r="KJC89" s="137"/>
      <c r="KJD89" s="137"/>
      <c r="KJE89" s="137"/>
      <c r="KJF89" s="137"/>
      <c r="KJG89" s="137"/>
      <c r="KJH89" s="137"/>
      <c r="KJI89" s="137"/>
      <c r="KJJ89" s="137"/>
      <c r="KJK89" s="137"/>
      <c r="KJL89" s="137"/>
      <c r="KJM89" s="137"/>
      <c r="KJN89" s="137"/>
      <c r="KJO89" s="137"/>
      <c r="KJP89" s="137"/>
      <c r="KJQ89" s="137"/>
      <c r="KJR89" s="137"/>
      <c r="KJS89" s="137"/>
      <c r="KJT89" s="137"/>
      <c r="KJU89" s="137"/>
      <c r="KJV89" s="137"/>
      <c r="KJW89" s="137"/>
      <c r="KJX89" s="137"/>
      <c r="KJY89" s="137"/>
      <c r="KJZ89" s="137"/>
      <c r="KKA89" s="137"/>
      <c r="KKB89" s="137"/>
      <c r="KKC89" s="137"/>
      <c r="KKD89" s="137"/>
      <c r="KKE89" s="137"/>
      <c r="KKF89" s="137"/>
      <c r="KKG89" s="137"/>
      <c r="KKH89" s="137"/>
      <c r="KKI89" s="137"/>
      <c r="KKJ89" s="137"/>
      <c r="KKK89" s="137"/>
      <c r="KKL89" s="137"/>
      <c r="KKM89" s="137"/>
      <c r="KKN89" s="137"/>
      <c r="KKO89" s="137"/>
      <c r="KKP89" s="137"/>
      <c r="KKQ89" s="137"/>
      <c r="KKR89" s="137"/>
      <c r="KKS89" s="137"/>
      <c r="KKT89" s="137"/>
      <c r="KKU89" s="137"/>
      <c r="KKV89" s="137"/>
      <c r="KKW89" s="137"/>
      <c r="KKX89" s="137"/>
      <c r="KKY89" s="137"/>
      <c r="KKZ89" s="137"/>
      <c r="KLA89" s="137"/>
      <c r="KLB89" s="137"/>
      <c r="KLC89" s="137"/>
      <c r="KLD89" s="137"/>
      <c r="KLE89" s="137"/>
      <c r="KLF89" s="137"/>
      <c r="KLG89" s="137"/>
      <c r="KLH89" s="137"/>
      <c r="KLI89" s="137"/>
      <c r="KLJ89" s="137"/>
      <c r="KLK89" s="137"/>
      <c r="KLL89" s="137"/>
      <c r="KLM89" s="137"/>
      <c r="KLN89" s="137"/>
      <c r="KLO89" s="137"/>
      <c r="KLP89" s="137"/>
      <c r="KLQ89" s="137"/>
      <c r="KLR89" s="137"/>
      <c r="KLS89" s="137"/>
      <c r="KLT89" s="137"/>
      <c r="KLU89" s="137"/>
      <c r="KLV89" s="137"/>
      <c r="KLW89" s="137"/>
      <c r="KLX89" s="137"/>
      <c r="KLY89" s="137"/>
      <c r="KLZ89" s="137"/>
      <c r="KMA89" s="137"/>
      <c r="KMB89" s="137"/>
      <c r="KMC89" s="137"/>
      <c r="KMD89" s="137"/>
      <c r="KME89" s="137"/>
      <c r="KMF89" s="137"/>
      <c r="KMG89" s="137"/>
      <c r="KMH89" s="137"/>
      <c r="KMI89" s="137"/>
      <c r="KMJ89" s="137"/>
      <c r="KMK89" s="137"/>
      <c r="KML89" s="137"/>
      <c r="KMM89" s="137"/>
      <c r="KMN89" s="137"/>
      <c r="KMO89" s="137"/>
      <c r="KMP89" s="137"/>
      <c r="KMQ89" s="137"/>
      <c r="KMR89" s="137"/>
      <c r="KMS89" s="137"/>
      <c r="KMT89" s="137"/>
      <c r="KMU89" s="137"/>
      <c r="KMV89" s="137"/>
      <c r="KMW89" s="137"/>
      <c r="KMX89" s="137"/>
      <c r="KMY89" s="137"/>
      <c r="KMZ89" s="137"/>
      <c r="KNA89" s="137"/>
      <c r="KNB89" s="137"/>
      <c r="KNC89" s="137"/>
      <c r="KND89" s="137"/>
      <c r="KNE89" s="137"/>
      <c r="KNF89" s="137"/>
      <c r="KNG89" s="137"/>
      <c r="KNH89" s="137"/>
      <c r="KNI89" s="137"/>
      <c r="KNJ89" s="137"/>
      <c r="KNK89" s="137"/>
      <c r="KNL89" s="137"/>
      <c r="KNM89" s="137"/>
      <c r="KNN89" s="137"/>
      <c r="KNO89" s="137"/>
      <c r="KNP89" s="137"/>
      <c r="KNQ89" s="137"/>
      <c r="KNR89" s="137"/>
      <c r="KNS89" s="137"/>
      <c r="KNT89" s="137"/>
      <c r="KNU89" s="137"/>
      <c r="KNV89" s="137"/>
      <c r="KNW89" s="137"/>
      <c r="KNX89" s="137"/>
      <c r="KNY89" s="137"/>
      <c r="KNZ89" s="137"/>
      <c r="KOA89" s="137"/>
      <c r="KOB89" s="137"/>
      <c r="KOC89" s="137"/>
      <c r="KOD89" s="137"/>
      <c r="KOE89" s="137"/>
      <c r="KOF89" s="137"/>
      <c r="KOG89" s="137"/>
      <c r="KOH89" s="137"/>
      <c r="KOI89" s="137"/>
      <c r="KOJ89" s="137"/>
      <c r="KOK89" s="137"/>
      <c r="KOL89" s="137"/>
      <c r="KOM89" s="137"/>
      <c r="KON89" s="137"/>
      <c r="KOO89" s="137"/>
      <c r="KOP89" s="137"/>
      <c r="KOQ89" s="137"/>
      <c r="KOR89" s="137"/>
      <c r="KOS89" s="137"/>
      <c r="KOT89" s="137"/>
      <c r="KOU89" s="137"/>
      <c r="KOV89" s="137"/>
      <c r="KOW89" s="137"/>
      <c r="KOX89" s="137"/>
      <c r="KOY89" s="137"/>
      <c r="KOZ89" s="137"/>
      <c r="KPA89" s="137"/>
      <c r="KPB89" s="137"/>
      <c r="KPC89" s="137"/>
      <c r="KPD89" s="137"/>
      <c r="KPE89" s="137"/>
      <c r="KPF89" s="137"/>
      <c r="KPG89" s="137"/>
      <c r="KPH89" s="137"/>
      <c r="KPI89" s="137"/>
      <c r="KPJ89" s="137"/>
      <c r="KPK89" s="137"/>
      <c r="KPL89" s="137"/>
      <c r="KPM89" s="137"/>
      <c r="KPN89" s="137"/>
      <c r="KPO89" s="137"/>
      <c r="KPP89" s="137"/>
      <c r="KPQ89" s="137"/>
      <c r="KPR89" s="137"/>
      <c r="KPS89" s="137"/>
      <c r="KPT89" s="137"/>
      <c r="KPU89" s="137"/>
      <c r="KPV89" s="137"/>
      <c r="KPW89" s="137"/>
      <c r="KPX89" s="137"/>
      <c r="KPY89" s="137"/>
      <c r="KPZ89" s="137"/>
      <c r="KQA89" s="137"/>
      <c r="KQB89" s="137"/>
      <c r="KQC89" s="137"/>
      <c r="KQD89" s="137"/>
      <c r="KQE89" s="137"/>
      <c r="KQF89" s="137"/>
      <c r="KQG89" s="137"/>
      <c r="KQH89" s="137"/>
      <c r="KQI89" s="137"/>
      <c r="KQJ89" s="137"/>
      <c r="KQK89" s="137"/>
      <c r="KQL89" s="137"/>
      <c r="KQM89" s="137"/>
      <c r="KQN89" s="137"/>
      <c r="KQO89" s="137"/>
      <c r="KQP89" s="137"/>
      <c r="KQQ89" s="137"/>
      <c r="KQR89" s="137"/>
      <c r="KQS89" s="137"/>
      <c r="KQT89" s="137"/>
      <c r="KQU89" s="137"/>
      <c r="KQV89" s="137"/>
      <c r="KQW89" s="137"/>
      <c r="KQX89" s="137"/>
      <c r="KQY89" s="137"/>
      <c r="KQZ89" s="137"/>
      <c r="KRA89" s="137"/>
      <c r="KRB89" s="137"/>
      <c r="KRC89" s="137"/>
      <c r="KRD89" s="137"/>
      <c r="KRE89" s="137"/>
      <c r="KRF89" s="137"/>
      <c r="KRG89" s="137"/>
      <c r="KRH89" s="137"/>
      <c r="KRI89" s="137"/>
      <c r="KRJ89" s="137"/>
      <c r="KRK89" s="137"/>
      <c r="KRL89" s="137"/>
      <c r="KRM89" s="137"/>
      <c r="KRN89" s="137"/>
      <c r="KRO89" s="137"/>
      <c r="KRP89" s="137"/>
      <c r="KRQ89" s="137"/>
      <c r="KRR89" s="137"/>
      <c r="KRS89" s="137"/>
      <c r="KRT89" s="137"/>
      <c r="KRU89" s="137"/>
      <c r="KRV89" s="137"/>
      <c r="KRW89" s="137"/>
      <c r="KRX89" s="137"/>
      <c r="KRY89" s="137"/>
      <c r="KRZ89" s="137"/>
      <c r="KSA89" s="137"/>
      <c r="KSB89" s="137"/>
      <c r="KSC89" s="137"/>
      <c r="KSD89" s="137"/>
      <c r="KSE89" s="137"/>
      <c r="KSF89" s="137"/>
      <c r="KSG89" s="137"/>
      <c r="KSH89" s="137"/>
      <c r="KSI89" s="137"/>
      <c r="KSJ89" s="137"/>
      <c r="KSK89" s="137"/>
      <c r="KSL89" s="137"/>
      <c r="KSM89" s="137"/>
      <c r="KSN89" s="137"/>
      <c r="KSO89" s="137"/>
      <c r="KSP89" s="137"/>
      <c r="KSQ89" s="137"/>
      <c r="KSR89" s="137"/>
      <c r="KSS89" s="137"/>
      <c r="KST89" s="137"/>
      <c r="KSU89" s="137"/>
      <c r="KSV89" s="137"/>
      <c r="KSW89" s="137"/>
      <c r="KSX89" s="137"/>
      <c r="KSY89" s="137"/>
      <c r="KSZ89" s="137"/>
      <c r="KTA89" s="137"/>
      <c r="KTB89" s="137"/>
      <c r="KTC89" s="137"/>
      <c r="KTD89" s="137"/>
      <c r="KTE89" s="137"/>
      <c r="KTF89" s="137"/>
      <c r="KTG89" s="137"/>
      <c r="KTH89" s="137"/>
      <c r="KTI89" s="137"/>
      <c r="KTJ89" s="137"/>
      <c r="KTK89" s="137"/>
      <c r="KTL89" s="137"/>
      <c r="KTM89" s="137"/>
      <c r="KTN89" s="137"/>
      <c r="KTO89" s="137"/>
      <c r="KTP89" s="137"/>
      <c r="KTQ89" s="137"/>
      <c r="KTR89" s="137"/>
      <c r="KTS89" s="137"/>
      <c r="KTT89" s="137"/>
      <c r="KTU89" s="137"/>
      <c r="KTV89" s="137"/>
      <c r="KTW89" s="137"/>
      <c r="KTX89" s="137"/>
      <c r="KTY89" s="137"/>
      <c r="KTZ89" s="137"/>
      <c r="KUA89" s="137"/>
      <c r="KUB89" s="137"/>
      <c r="KUC89" s="137"/>
      <c r="KUD89" s="137"/>
      <c r="KUE89" s="137"/>
      <c r="KUF89" s="137"/>
      <c r="KUG89" s="137"/>
      <c r="KUH89" s="137"/>
      <c r="KUI89" s="137"/>
      <c r="KUJ89" s="137"/>
      <c r="KUK89" s="137"/>
      <c r="KUL89" s="137"/>
      <c r="KUM89" s="137"/>
      <c r="KUN89" s="137"/>
      <c r="KUO89" s="137"/>
      <c r="KUP89" s="137"/>
      <c r="KUQ89" s="137"/>
      <c r="KUR89" s="137"/>
      <c r="KUS89" s="137"/>
      <c r="KUT89" s="137"/>
      <c r="KUU89" s="137"/>
      <c r="KUV89" s="137"/>
      <c r="KUW89" s="137"/>
      <c r="KUX89" s="137"/>
      <c r="KUY89" s="137"/>
      <c r="KUZ89" s="137"/>
      <c r="KVA89" s="137"/>
      <c r="KVB89" s="137"/>
      <c r="KVC89" s="137"/>
      <c r="KVD89" s="137"/>
      <c r="KVE89" s="137"/>
      <c r="KVF89" s="137"/>
      <c r="KVG89" s="137"/>
      <c r="KVH89" s="137"/>
      <c r="KVI89" s="137"/>
      <c r="KVJ89" s="137"/>
      <c r="KVK89" s="137"/>
      <c r="KVL89" s="137"/>
      <c r="KVM89" s="137"/>
      <c r="KVN89" s="137"/>
      <c r="KVO89" s="137"/>
      <c r="KVP89" s="137"/>
      <c r="KVQ89" s="137"/>
      <c r="KVR89" s="137"/>
      <c r="KVS89" s="137"/>
      <c r="KVT89" s="137"/>
      <c r="KVU89" s="137"/>
      <c r="KVV89" s="137"/>
      <c r="KVW89" s="137"/>
      <c r="KVX89" s="137"/>
      <c r="KVY89" s="137"/>
      <c r="KVZ89" s="137"/>
      <c r="KWA89" s="137"/>
      <c r="KWB89" s="137"/>
      <c r="KWC89" s="137"/>
      <c r="KWD89" s="137"/>
      <c r="KWE89" s="137"/>
      <c r="KWF89" s="137"/>
      <c r="KWG89" s="137"/>
      <c r="KWH89" s="137"/>
      <c r="KWI89" s="137"/>
      <c r="KWJ89" s="137"/>
      <c r="KWK89" s="137"/>
      <c r="KWL89" s="137"/>
      <c r="KWM89" s="137"/>
      <c r="KWN89" s="137"/>
      <c r="KWO89" s="137"/>
      <c r="KWP89" s="137"/>
      <c r="KWQ89" s="137"/>
      <c r="KWR89" s="137"/>
      <c r="KWS89" s="137"/>
      <c r="KWT89" s="137"/>
      <c r="KWU89" s="137"/>
      <c r="KWV89" s="137"/>
      <c r="KWW89" s="137"/>
      <c r="KWX89" s="137"/>
      <c r="KWY89" s="137"/>
      <c r="KWZ89" s="137"/>
      <c r="KXA89" s="137"/>
      <c r="KXB89" s="137"/>
      <c r="KXC89" s="137"/>
      <c r="KXD89" s="137"/>
      <c r="KXE89" s="137"/>
      <c r="KXF89" s="137"/>
      <c r="KXG89" s="137"/>
      <c r="KXH89" s="137"/>
      <c r="KXI89" s="137"/>
      <c r="KXJ89" s="137"/>
      <c r="KXK89" s="137"/>
      <c r="KXL89" s="137"/>
      <c r="KXM89" s="137"/>
      <c r="KXN89" s="137"/>
      <c r="KXO89" s="137"/>
      <c r="KXP89" s="137"/>
      <c r="KXQ89" s="137"/>
      <c r="KXR89" s="137"/>
      <c r="KXS89" s="137"/>
      <c r="KXT89" s="137"/>
      <c r="KXU89" s="137"/>
      <c r="KXV89" s="137"/>
      <c r="KXW89" s="137"/>
      <c r="KXX89" s="137"/>
      <c r="KXY89" s="137"/>
      <c r="KXZ89" s="137"/>
      <c r="KYA89" s="137"/>
      <c r="KYB89" s="137"/>
      <c r="KYC89" s="137"/>
      <c r="KYD89" s="137"/>
      <c r="KYE89" s="137"/>
      <c r="KYF89" s="137"/>
      <c r="KYG89" s="137"/>
      <c r="KYH89" s="137"/>
      <c r="KYI89" s="137"/>
      <c r="KYJ89" s="137"/>
      <c r="KYK89" s="137"/>
      <c r="KYL89" s="137"/>
      <c r="KYM89" s="137"/>
      <c r="KYN89" s="137"/>
      <c r="KYO89" s="137"/>
      <c r="KYP89" s="137"/>
      <c r="KYQ89" s="137"/>
      <c r="KYR89" s="137"/>
      <c r="KYS89" s="137"/>
      <c r="KYT89" s="137"/>
      <c r="KYU89" s="137"/>
      <c r="KYV89" s="137"/>
      <c r="KYW89" s="137"/>
      <c r="KYX89" s="137"/>
      <c r="KYY89" s="137"/>
      <c r="KYZ89" s="137"/>
      <c r="KZA89" s="137"/>
      <c r="KZB89" s="137"/>
      <c r="KZC89" s="137"/>
      <c r="KZD89" s="137"/>
      <c r="KZE89" s="137"/>
      <c r="KZF89" s="137"/>
      <c r="KZG89" s="137"/>
      <c r="KZH89" s="137"/>
      <c r="KZI89" s="137"/>
      <c r="KZJ89" s="137"/>
      <c r="KZK89" s="137"/>
      <c r="KZL89" s="137"/>
      <c r="KZM89" s="137"/>
      <c r="KZN89" s="137"/>
      <c r="KZO89" s="137"/>
      <c r="KZP89" s="137"/>
      <c r="KZQ89" s="137"/>
      <c r="KZR89" s="137"/>
      <c r="KZS89" s="137"/>
      <c r="KZT89" s="137"/>
      <c r="KZU89" s="137"/>
      <c r="KZV89" s="137"/>
      <c r="KZW89" s="137"/>
      <c r="KZX89" s="137"/>
      <c r="KZY89" s="137"/>
      <c r="KZZ89" s="137"/>
      <c r="LAA89" s="137"/>
      <c r="LAB89" s="137"/>
      <c r="LAC89" s="137"/>
      <c r="LAD89" s="137"/>
      <c r="LAE89" s="137"/>
      <c r="LAF89" s="137"/>
      <c r="LAG89" s="137"/>
      <c r="LAH89" s="137"/>
      <c r="LAI89" s="137"/>
      <c r="LAJ89" s="137"/>
      <c r="LAK89" s="137"/>
      <c r="LAL89" s="137"/>
      <c r="LAM89" s="137"/>
      <c r="LAN89" s="137"/>
      <c r="LAO89" s="137"/>
      <c r="LAP89" s="137"/>
      <c r="LAQ89" s="137"/>
      <c r="LAR89" s="137"/>
      <c r="LAS89" s="137"/>
      <c r="LAT89" s="137"/>
      <c r="LAU89" s="137"/>
      <c r="LAV89" s="137"/>
      <c r="LAW89" s="137"/>
      <c r="LAX89" s="137"/>
      <c r="LAY89" s="137"/>
      <c r="LAZ89" s="137"/>
      <c r="LBA89" s="137"/>
      <c r="LBB89" s="137"/>
      <c r="LBC89" s="137"/>
      <c r="LBD89" s="137"/>
      <c r="LBE89" s="137"/>
      <c r="LBF89" s="137"/>
      <c r="LBG89" s="137"/>
      <c r="LBH89" s="137"/>
      <c r="LBI89" s="137"/>
      <c r="LBJ89" s="137"/>
      <c r="LBK89" s="137"/>
      <c r="LBL89" s="137"/>
      <c r="LBM89" s="137"/>
      <c r="LBN89" s="137"/>
      <c r="LBO89" s="137"/>
      <c r="LBP89" s="137"/>
      <c r="LBQ89" s="137"/>
      <c r="LBR89" s="137"/>
      <c r="LBS89" s="137"/>
      <c r="LBT89" s="137"/>
      <c r="LBU89" s="137"/>
      <c r="LBV89" s="137"/>
      <c r="LBW89" s="137"/>
      <c r="LBX89" s="137"/>
      <c r="LBY89" s="137"/>
      <c r="LBZ89" s="137"/>
      <c r="LCA89" s="137"/>
      <c r="LCB89" s="137"/>
      <c r="LCC89" s="137"/>
      <c r="LCD89" s="137"/>
      <c r="LCE89" s="137"/>
      <c r="LCF89" s="137"/>
      <c r="LCG89" s="137"/>
      <c r="LCH89" s="137"/>
      <c r="LCI89" s="137"/>
      <c r="LCJ89" s="137"/>
      <c r="LCK89" s="137"/>
      <c r="LCL89" s="137"/>
      <c r="LCM89" s="137"/>
      <c r="LCN89" s="137"/>
      <c r="LCO89" s="137"/>
      <c r="LCP89" s="137"/>
      <c r="LCQ89" s="137"/>
      <c r="LCR89" s="137"/>
      <c r="LCS89" s="137"/>
      <c r="LCT89" s="137"/>
      <c r="LCU89" s="137"/>
      <c r="LCV89" s="137"/>
      <c r="LCW89" s="137"/>
      <c r="LCX89" s="137"/>
      <c r="LCY89" s="137"/>
      <c r="LCZ89" s="137"/>
      <c r="LDA89" s="137"/>
      <c r="LDB89" s="137"/>
      <c r="LDC89" s="137"/>
      <c r="LDD89" s="137"/>
      <c r="LDE89" s="137"/>
      <c r="LDF89" s="137"/>
      <c r="LDG89" s="137"/>
      <c r="LDH89" s="137"/>
      <c r="LDI89" s="137"/>
      <c r="LDJ89" s="137"/>
      <c r="LDK89" s="137"/>
      <c r="LDL89" s="137"/>
      <c r="LDM89" s="137"/>
      <c r="LDN89" s="137"/>
      <c r="LDO89" s="137"/>
      <c r="LDP89" s="137"/>
      <c r="LDQ89" s="137"/>
      <c r="LDR89" s="137"/>
      <c r="LDS89" s="137"/>
      <c r="LDT89" s="137"/>
      <c r="LDU89" s="137"/>
      <c r="LDV89" s="137"/>
      <c r="LDW89" s="137"/>
      <c r="LDX89" s="137"/>
      <c r="LDY89" s="137"/>
      <c r="LDZ89" s="137"/>
      <c r="LEA89" s="137"/>
      <c r="LEB89" s="137"/>
      <c r="LEC89" s="137"/>
      <c r="LED89" s="137"/>
      <c r="LEE89" s="137"/>
      <c r="LEF89" s="137"/>
      <c r="LEG89" s="137"/>
      <c r="LEH89" s="137"/>
      <c r="LEI89" s="137"/>
      <c r="LEJ89" s="137"/>
      <c r="LEK89" s="137"/>
      <c r="LEL89" s="137"/>
      <c r="LEM89" s="137"/>
      <c r="LEN89" s="137"/>
      <c r="LEO89" s="137"/>
      <c r="LEP89" s="137"/>
      <c r="LEQ89" s="137"/>
      <c r="LER89" s="137"/>
      <c r="LES89" s="137"/>
      <c r="LET89" s="137"/>
      <c r="LEU89" s="137"/>
      <c r="LEV89" s="137"/>
      <c r="LEW89" s="137"/>
      <c r="LEX89" s="137"/>
      <c r="LEY89" s="137"/>
      <c r="LEZ89" s="137"/>
      <c r="LFA89" s="137"/>
      <c r="LFB89" s="137"/>
      <c r="LFC89" s="137"/>
      <c r="LFD89" s="137"/>
      <c r="LFE89" s="137"/>
      <c r="LFF89" s="137"/>
      <c r="LFG89" s="137"/>
      <c r="LFH89" s="137"/>
      <c r="LFI89" s="137"/>
      <c r="LFJ89" s="137"/>
      <c r="LFK89" s="137"/>
      <c r="LFL89" s="137"/>
      <c r="LFM89" s="137"/>
      <c r="LFN89" s="137"/>
      <c r="LFO89" s="137"/>
      <c r="LFP89" s="137"/>
      <c r="LFQ89" s="137"/>
      <c r="LFR89" s="137"/>
      <c r="LFS89" s="137"/>
      <c r="LFT89" s="137"/>
      <c r="LFU89" s="137"/>
      <c r="LFV89" s="137"/>
      <c r="LFW89" s="137"/>
      <c r="LFX89" s="137"/>
      <c r="LFY89" s="137"/>
      <c r="LFZ89" s="137"/>
      <c r="LGA89" s="137"/>
      <c r="LGB89" s="137"/>
      <c r="LGC89" s="137"/>
      <c r="LGD89" s="137"/>
      <c r="LGE89" s="137"/>
      <c r="LGF89" s="137"/>
      <c r="LGG89" s="137"/>
      <c r="LGH89" s="137"/>
      <c r="LGI89" s="137"/>
      <c r="LGJ89" s="137"/>
      <c r="LGK89" s="137"/>
      <c r="LGL89" s="137"/>
      <c r="LGM89" s="137"/>
      <c r="LGN89" s="137"/>
      <c r="LGO89" s="137"/>
      <c r="LGP89" s="137"/>
      <c r="LGQ89" s="137"/>
      <c r="LGR89" s="137"/>
      <c r="LGS89" s="137"/>
      <c r="LGT89" s="137"/>
      <c r="LGU89" s="137"/>
      <c r="LGV89" s="137"/>
      <c r="LGW89" s="137"/>
      <c r="LGX89" s="137"/>
      <c r="LGY89" s="137"/>
      <c r="LGZ89" s="137"/>
      <c r="LHA89" s="137"/>
      <c r="LHB89" s="137"/>
      <c r="LHC89" s="137"/>
      <c r="LHD89" s="137"/>
      <c r="LHE89" s="137"/>
      <c r="LHF89" s="137"/>
      <c r="LHG89" s="137"/>
      <c r="LHH89" s="137"/>
      <c r="LHI89" s="137"/>
      <c r="LHJ89" s="137"/>
      <c r="LHK89" s="137"/>
      <c r="LHL89" s="137"/>
      <c r="LHM89" s="137"/>
      <c r="LHN89" s="137"/>
      <c r="LHO89" s="137"/>
      <c r="LHP89" s="137"/>
      <c r="LHQ89" s="137"/>
      <c r="LHR89" s="137"/>
      <c r="LHS89" s="137"/>
      <c r="LHT89" s="137"/>
      <c r="LHU89" s="137"/>
      <c r="LHV89" s="137"/>
      <c r="LHW89" s="137"/>
      <c r="LHX89" s="137"/>
      <c r="LHY89" s="137"/>
      <c r="LHZ89" s="137"/>
      <c r="LIA89" s="137"/>
      <c r="LIB89" s="137"/>
      <c r="LIC89" s="137"/>
      <c r="LID89" s="137"/>
      <c r="LIE89" s="137"/>
      <c r="LIF89" s="137"/>
      <c r="LIG89" s="137"/>
      <c r="LIH89" s="137"/>
      <c r="LII89" s="137"/>
      <c r="LIJ89" s="137"/>
      <c r="LIK89" s="137"/>
      <c r="LIL89" s="137"/>
      <c r="LIM89" s="137"/>
      <c r="LIN89" s="137"/>
      <c r="LIO89" s="137"/>
      <c r="LIP89" s="137"/>
      <c r="LIQ89" s="137"/>
      <c r="LIR89" s="137"/>
      <c r="LIS89" s="137"/>
      <c r="LIT89" s="137"/>
      <c r="LIU89" s="137"/>
      <c r="LIV89" s="137"/>
      <c r="LIW89" s="137"/>
      <c r="LIX89" s="137"/>
      <c r="LIY89" s="137"/>
      <c r="LIZ89" s="137"/>
      <c r="LJA89" s="137"/>
      <c r="LJB89" s="137"/>
      <c r="LJC89" s="137"/>
      <c r="LJD89" s="137"/>
      <c r="LJE89" s="137"/>
      <c r="LJF89" s="137"/>
      <c r="LJG89" s="137"/>
      <c r="LJH89" s="137"/>
      <c r="LJI89" s="137"/>
      <c r="LJJ89" s="137"/>
      <c r="LJK89" s="137"/>
      <c r="LJL89" s="137"/>
      <c r="LJM89" s="137"/>
      <c r="LJN89" s="137"/>
      <c r="LJO89" s="137"/>
      <c r="LJP89" s="137"/>
      <c r="LJQ89" s="137"/>
      <c r="LJR89" s="137"/>
      <c r="LJS89" s="137"/>
      <c r="LJT89" s="137"/>
      <c r="LJU89" s="137"/>
      <c r="LJV89" s="137"/>
      <c r="LJW89" s="137"/>
      <c r="LJX89" s="137"/>
      <c r="LJY89" s="137"/>
      <c r="LJZ89" s="137"/>
      <c r="LKA89" s="137"/>
      <c r="LKB89" s="137"/>
      <c r="LKC89" s="137"/>
      <c r="LKD89" s="137"/>
      <c r="LKE89" s="137"/>
      <c r="LKF89" s="137"/>
      <c r="LKG89" s="137"/>
      <c r="LKH89" s="137"/>
      <c r="LKI89" s="137"/>
      <c r="LKJ89" s="137"/>
      <c r="LKK89" s="137"/>
      <c r="LKL89" s="137"/>
      <c r="LKM89" s="137"/>
      <c r="LKN89" s="137"/>
      <c r="LKO89" s="137"/>
      <c r="LKP89" s="137"/>
      <c r="LKQ89" s="137"/>
      <c r="LKR89" s="137"/>
      <c r="LKS89" s="137"/>
      <c r="LKT89" s="137"/>
      <c r="LKU89" s="137"/>
      <c r="LKV89" s="137"/>
      <c r="LKW89" s="137"/>
      <c r="LKX89" s="137"/>
      <c r="LKY89" s="137"/>
      <c r="LKZ89" s="137"/>
      <c r="LLA89" s="137"/>
      <c r="LLB89" s="137"/>
      <c r="LLC89" s="137"/>
      <c r="LLD89" s="137"/>
      <c r="LLE89" s="137"/>
      <c r="LLF89" s="137"/>
      <c r="LLG89" s="137"/>
      <c r="LLH89" s="137"/>
      <c r="LLI89" s="137"/>
      <c r="LLJ89" s="137"/>
      <c r="LLK89" s="137"/>
      <c r="LLL89" s="137"/>
      <c r="LLM89" s="137"/>
      <c r="LLN89" s="137"/>
      <c r="LLO89" s="137"/>
      <c r="LLP89" s="137"/>
      <c r="LLQ89" s="137"/>
      <c r="LLR89" s="137"/>
      <c r="LLS89" s="137"/>
      <c r="LLT89" s="137"/>
      <c r="LLU89" s="137"/>
      <c r="LLV89" s="137"/>
      <c r="LLW89" s="137"/>
      <c r="LLX89" s="137"/>
      <c r="LLY89" s="137"/>
      <c r="LLZ89" s="137"/>
      <c r="LMA89" s="137"/>
      <c r="LMB89" s="137"/>
      <c r="LMC89" s="137"/>
      <c r="LMD89" s="137"/>
      <c r="LME89" s="137"/>
      <c r="LMF89" s="137"/>
      <c r="LMG89" s="137"/>
      <c r="LMH89" s="137"/>
      <c r="LMI89" s="137"/>
      <c r="LMJ89" s="137"/>
      <c r="LMK89" s="137"/>
      <c r="LML89" s="137"/>
      <c r="LMM89" s="137"/>
      <c r="LMN89" s="137"/>
      <c r="LMO89" s="137"/>
      <c r="LMP89" s="137"/>
      <c r="LMQ89" s="137"/>
      <c r="LMR89" s="137"/>
      <c r="LMS89" s="137"/>
      <c r="LMT89" s="137"/>
      <c r="LMU89" s="137"/>
      <c r="LMV89" s="137"/>
      <c r="LMW89" s="137"/>
      <c r="LMX89" s="137"/>
      <c r="LMY89" s="137"/>
      <c r="LMZ89" s="137"/>
      <c r="LNA89" s="137"/>
      <c r="LNB89" s="137"/>
      <c r="LNC89" s="137"/>
      <c r="LND89" s="137"/>
      <c r="LNE89" s="137"/>
      <c r="LNF89" s="137"/>
      <c r="LNG89" s="137"/>
      <c r="LNH89" s="137"/>
      <c r="LNI89" s="137"/>
      <c r="LNJ89" s="137"/>
      <c r="LNK89" s="137"/>
      <c r="LNL89" s="137"/>
      <c r="LNM89" s="137"/>
      <c r="LNN89" s="137"/>
      <c r="LNO89" s="137"/>
      <c r="LNP89" s="137"/>
      <c r="LNQ89" s="137"/>
      <c r="LNR89" s="137"/>
      <c r="LNS89" s="137"/>
      <c r="LNT89" s="137"/>
      <c r="LNU89" s="137"/>
      <c r="LNV89" s="137"/>
      <c r="LNW89" s="137"/>
      <c r="LNX89" s="137"/>
      <c r="LNY89" s="137"/>
      <c r="LNZ89" s="137"/>
      <c r="LOA89" s="137"/>
      <c r="LOB89" s="137"/>
      <c r="LOC89" s="137"/>
      <c r="LOD89" s="137"/>
      <c r="LOE89" s="137"/>
      <c r="LOF89" s="137"/>
      <c r="LOG89" s="137"/>
      <c r="LOH89" s="137"/>
      <c r="LOI89" s="137"/>
      <c r="LOJ89" s="137"/>
      <c r="LOK89" s="137"/>
      <c r="LOL89" s="137"/>
      <c r="LOM89" s="137"/>
      <c r="LON89" s="137"/>
      <c r="LOO89" s="137"/>
      <c r="LOP89" s="137"/>
      <c r="LOQ89" s="137"/>
      <c r="LOR89" s="137"/>
      <c r="LOS89" s="137"/>
      <c r="LOT89" s="137"/>
      <c r="LOU89" s="137"/>
      <c r="LOV89" s="137"/>
      <c r="LOW89" s="137"/>
      <c r="LOX89" s="137"/>
      <c r="LOY89" s="137"/>
      <c r="LOZ89" s="137"/>
      <c r="LPA89" s="137"/>
      <c r="LPB89" s="137"/>
      <c r="LPC89" s="137"/>
      <c r="LPD89" s="137"/>
      <c r="LPE89" s="137"/>
      <c r="LPF89" s="137"/>
      <c r="LPG89" s="137"/>
      <c r="LPH89" s="137"/>
      <c r="LPI89" s="137"/>
      <c r="LPJ89" s="137"/>
      <c r="LPK89" s="137"/>
      <c r="LPL89" s="137"/>
      <c r="LPM89" s="137"/>
      <c r="LPN89" s="137"/>
      <c r="LPO89" s="137"/>
      <c r="LPP89" s="137"/>
      <c r="LPQ89" s="137"/>
      <c r="LPR89" s="137"/>
      <c r="LPS89" s="137"/>
      <c r="LPT89" s="137"/>
      <c r="LPU89" s="137"/>
      <c r="LPV89" s="137"/>
      <c r="LPW89" s="137"/>
      <c r="LPX89" s="137"/>
      <c r="LPY89" s="137"/>
      <c r="LPZ89" s="137"/>
      <c r="LQA89" s="137"/>
      <c r="LQB89" s="137"/>
      <c r="LQC89" s="137"/>
      <c r="LQD89" s="137"/>
      <c r="LQE89" s="137"/>
      <c r="LQF89" s="137"/>
      <c r="LQG89" s="137"/>
      <c r="LQH89" s="137"/>
      <c r="LQI89" s="137"/>
      <c r="LQJ89" s="137"/>
      <c r="LQK89" s="137"/>
      <c r="LQL89" s="137"/>
      <c r="LQM89" s="137"/>
      <c r="LQN89" s="137"/>
      <c r="LQO89" s="137"/>
      <c r="LQP89" s="137"/>
      <c r="LQQ89" s="137"/>
      <c r="LQR89" s="137"/>
      <c r="LQS89" s="137"/>
      <c r="LQT89" s="137"/>
      <c r="LQU89" s="137"/>
      <c r="LQV89" s="137"/>
      <c r="LQW89" s="137"/>
      <c r="LQX89" s="137"/>
      <c r="LQY89" s="137"/>
      <c r="LQZ89" s="137"/>
      <c r="LRA89" s="137"/>
      <c r="LRB89" s="137"/>
      <c r="LRC89" s="137"/>
      <c r="LRD89" s="137"/>
      <c r="LRE89" s="137"/>
      <c r="LRF89" s="137"/>
      <c r="LRG89" s="137"/>
      <c r="LRH89" s="137"/>
      <c r="LRI89" s="137"/>
      <c r="LRJ89" s="137"/>
      <c r="LRK89" s="137"/>
      <c r="LRL89" s="137"/>
      <c r="LRM89" s="137"/>
      <c r="LRN89" s="137"/>
      <c r="LRO89" s="137"/>
      <c r="LRP89" s="137"/>
      <c r="LRQ89" s="137"/>
      <c r="LRR89" s="137"/>
      <c r="LRS89" s="137"/>
      <c r="LRT89" s="137"/>
      <c r="LRU89" s="137"/>
      <c r="LRV89" s="137"/>
      <c r="LRW89" s="137"/>
      <c r="LRX89" s="137"/>
      <c r="LRY89" s="137"/>
      <c r="LRZ89" s="137"/>
      <c r="LSA89" s="137"/>
      <c r="LSB89" s="137"/>
      <c r="LSC89" s="137"/>
      <c r="LSD89" s="137"/>
      <c r="LSE89" s="137"/>
      <c r="LSF89" s="137"/>
      <c r="LSG89" s="137"/>
      <c r="LSH89" s="137"/>
      <c r="LSI89" s="137"/>
      <c r="LSJ89" s="137"/>
      <c r="LSK89" s="137"/>
      <c r="LSL89" s="137"/>
      <c r="LSM89" s="137"/>
      <c r="LSN89" s="137"/>
      <c r="LSO89" s="137"/>
      <c r="LSP89" s="137"/>
      <c r="LSQ89" s="137"/>
      <c r="LSR89" s="137"/>
      <c r="LSS89" s="137"/>
      <c r="LST89" s="137"/>
      <c r="LSU89" s="137"/>
      <c r="LSV89" s="137"/>
      <c r="LSW89" s="137"/>
      <c r="LSX89" s="137"/>
      <c r="LSY89" s="137"/>
      <c r="LSZ89" s="137"/>
      <c r="LTA89" s="137"/>
      <c r="LTB89" s="137"/>
      <c r="LTC89" s="137"/>
      <c r="LTD89" s="137"/>
      <c r="LTE89" s="137"/>
      <c r="LTF89" s="137"/>
      <c r="LTG89" s="137"/>
      <c r="LTH89" s="137"/>
      <c r="LTI89" s="137"/>
      <c r="LTJ89" s="137"/>
      <c r="LTK89" s="137"/>
      <c r="LTL89" s="137"/>
      <c r="LTM89" s="137"/>
      <c r="LTN89" s="137"/>
      <c r="LTO89" s="137"/>
      <c r="LTP89" s="137"/>
      <c r="LTQ89" s="137"/>
      <c r="LTR89" s="137"/>
      <c r="LTS89" s="137"/>
      <c r="LTT89" s="137"/>
      <c r="LTU89" s="137"/>
      <c r="LTV89" s="137"/>
      <c r="LTW89" s="137"/>
      <c r="LTX89" s="137"/>
      <c r="LTY89" s="137"/>
      <c r="LTZ89" s="137"/>
      <c r="LUA89" s="137"/>
      <c r="LUB89" s="137"/>
      <c r="LUC89" s="137"/>
      <c r="LUD89" s="137"/>
      <c r="LUE89" s="137"/>
      <c r="LUF89" s="137"/>
      <c r="LUG89" s="137"/>
      <c r="LUH89" s="137"/>
      <c r="LUI89" s="137"/>
      <c r="LUJ89" s="137"/>
      <c r="LUK89" s="137"/>
      <c r="LUL89" s="137"/>
      <c r="LUM89" s="137"/>
      <c r="LUN89" s="137"/>
      <c r="LUO89" s="137"/>
      <c r="LUP89" s="137"/>
      <c r="LUQ89" s="137"/>
      <c r="LUR89" s="137"/>
      <c r="LUS89" s="137"/>
      <c r="LUT89" s="137"/>
      <c r="LUU89" s="137"/>
      <c r="LUV89" s="137"/>
      <c r="LUW89" s="137"/>
      <c r="LUX89" s="137"/>
      <c r="LUY89" s="137"/>
      <c r="LUZ89" s="137"/>
      <c r="LVA89" s="137"/>
      <c r="LVB89" s="137"/>
      <c r="LVC89" s="137"/>
      <c r="LVD89" s="137"/>
      <c r="LVE89" s="137"/>
      <c r="LVF89" s="137"/>
      <c r="LVG89" s="137"/>
      <c r="LVH89" s="137"/>
      <c r="LVI89" s="137"/>
      <c r="LVJ89" s="137"/>
      <c r="LVK89" s="137"/>
      <c r="LVL89" s="137"/>
      <c r="LVM89" s="137"/>
      <c r="LVN89" s="137"/>
      <c r="LVO89" s="137"/>
      <c r="LVP89" s="137"/>
      <c r="LVQ89" s="137"/>
      <c r="LVR89" s="137"/>
      <c r="LVS89" s="137"/>
      <c r="LVT89" s="137"/>
      <c r="LVU89" s="137"/>
      <c r="LVV89" s="137"/>
      <c r="LVW89" s="137"/>
      <c r="LVX89" s="137"/>
      <c r="LVY89" s="137"/>
      <c r="LVZ89" s="137"/>
      <c r="LWA89" s="137"/>
      <c r="LWB89" s="137"/>
      <c r="LWC89" s="137"/>
      <c r="LWD89" s="137"/>
      <c r="LWE89" s="137"/>
      <c r="LWF89" s="137"/>
      <c r="LWG89" s="137"/>
      <c r="LWH89" s="137"/>
      <c r="LWI89" s="137"/>
      <c r="LWJ89" s="137"/>
      <c r="LWK89" s="137"/>
      <c r="LWL89" s="137"/>
      <c r="LWM89" s="137"/>
      <c r="LWN89" s="137"/>
      <c r="LWO89" s="137"/>
      <c r="LWP89" s="137"/>
      <c r="LWQ89" s="137"/>
      <c r="LWR89" s="137"/>
      <c r="LWS89" s="137"/>
      <c r="LWT89" s="137"/>
      <c r="LWU89" s="137"/>
      <c r="LWV89" s="137"/>
      <c r="LWW89" s="137"/>
      <c r="LWX89" s="137"/>
      <c r="LWY89" s="137"/>
      <c r="LWZ89" s="137"/>
      <c r="LXA89" s="137"/>
      <c r="LXB89" s="137"/>
      <c r="LXC89" s="137"/>
      <c r="LXD89" s="137"/>
      <c r="LXE89" s="137"/>
      <c r="LXF89" s="137"/>
      <c r="LXG89" s="137"/>
      <c r="LXH89" s="137"/>
      <c r="LXI89" s="137"/>
      <c r="LXJ89" s="137"/>
      <c r="LXK89" s="137"/>
      <c r="LXL89" s="137"/>
      <c r="LXM89" s="137"/>
      <c r="LXN89" s="137"/>
      <c r="LXO89" s="137"/>
      <c r="LXP89" s="137"/>
      <c r="LXQ89" s="137"/>
      <c r="LXR89" s="137"/>
      <c r="LXS89" s="137"/>
      <c r="LXT89" s="137"/>
      <c r="LXU89" s="137"/>
      <c r="LXV89" s="137"/>
      <c r="LXW89" s="137"/>
      <c r="LXX89" s="137"/>
      <c r="LXY89" s="137"/>
      <c r="LXZ89" s="137"/>
      <c r="LYA89" s="137"/>
      <c r="LYB89" s="137"/>
      <c r="LYC89" s="137"/>
      <c r="LYD89" s="137"/>
      <c r="LYE89" s="137"/>
      <c r="LYF89" s="137"/>
      <c r="LYG89" s="137"/>
      <c r="LYH89" s="137"/>
      <c r="LYI89" s="137"/>
      <c r="LYJ89" s="137"/>
      <c r="LYK89" s="137"/>
      <c r="LYL89" s="137"/>
      <c r="LYM89" s="137"/>
      <c r="LYN89" s="137"/>
      <c r="LYO89" s="137"/>
      <c r="LYP89" s="137"/>
      <c r="LYQ89" s="137"/>
      <c r="LYR89" s="137"/>
      <c r="LYS89" s="137"/>
      <c r="LYT89" s="137"/>
      <c r="LYU89" s="137"/>
      <c r="LYV89" s="137"/>
      <c r="LYW89" s="137"/>
      <c r="LYX89" s="137"/>
      <c r="LYY89" s="137"/>
      <c r="LYZ89" s="137"/>
      <c r="LZA89" s="137"/>
      <c r="LZB89" s="137"/>
      <c r="LZC89" s="137"/>
      <c r="LZD89" s="137"/>
      <c r="LZE89" s="137"/>
      <c r="LZF89" s="137"/>
      <c r="LZG89" s="137"/>
      <c r="LZH89" s="137"/>
      <c r="LZI89" s="137"/>
      <c r="LZJ89" s="137"/>
      <c r="LZK89" s="137"/>
      <c r="LZL89" s="137"/>
      <c r="LZM89" s="137"/>
      <c r="LZN89" s="137"/>
      <c r="LZO89" s="137"/>
      <c r="LZP89" s="137"/>
      <c r="LZQ89" s="137"/>
      <c r="LZR89" s="137"/>
      <c r="LZS89" s="137"/>
      <c r="LZT89" s="137"/>
      <c r="LZU89" s="137"/>
      <c r="LZV89" s="137"/>
      <c r="LZW89" s="137"/>
      <c r="LZX89" s="137"/>
      <c r="LZY89" s="137"/>
      <c r="LZZ89" s="137"/>
      <c r="MAA89" s="137"/>
      <c r="MAB89" s="137"/>
      <c r="MAC89" s="137"/>
      <c r="MAD89" s="137"/>
      <c r="MAE89" s="137"/>
      <c r="MAF89" s="137"/>
      <c r="MAG89" s="137"/>
      <c r="MAH89" s="137"/>
      <c r="MAI89" s="137"/>
      <c r="MAJ89" s="137"/>
      <c r="MAK89" s="137"/>
      <c r="MAL89" s="137"/>
      <c r="MAM89" s="137"/>
      <c r="MAN89" s="137"/>
      <c r="MAO89" s="137"/>
      <c r="MAP89" s="137"/>
      <c r="MAQ89" s="137"/>
      <c r="MAR89" s="137"/>
      <c r="MAS89" s="137"/>
      <c r="MAT89" s="137"/>
      <c r="MAU89" s="137"/>
      <c r="MAV89" s="137"/>
      <c r="MAW89" s="137"/>
      <c r="MAX89" s="137"/>
      <c r="MAY89" s="137"/>
      <c r="MAZ89" s="137"/>
      <c r="MBA89" s="137"/>
      <c r="MBB89" s="137"/>
      <c r="MBC89" s="137"/>
      <c r="MBD89" s="137"/>
      <c r="MBE89" s="137"/>
      <c r="MBF89" s="137"/>
      <c r="MBG89" s="137"/>
      <c r="MBH89" s="137"/>
      <c r="MBI89" s="137"/>
      <c r="MBJ89" s="137"/>
      <c r="MBK89" s="137"/>
      <c r="MBL89" s="137"/>
      <c r="MBM89" s="137"/>
      <c r="MBN89" s="137"/>
      <c r="MBO89" s="137"/>
      <c r="MBP89" s="137"/>
      <c r="MBQ89" s="137"/>
      <c r="MBR89" s="137"/>
      <c r="MBS89" s="137"/>
      <c r="MBT89" s="137"/>
      <c r="MBU89" s="137"/>
      <c r="MBV89" s="137"/>
      <c r="MBW89" s="137"/>
      <c r="MBX89" s="137"/>
      <c r="MBY89" s="137"/>
      <c r="MBZ89" s="137"/>
      <c r="MCA89" s="137"/>
      <c r="MCB89" s="137"/>
      <c r="MCC89" s="137"/>
      <c r="MCD89" s="137"/>
      <c r="MCE89" s="137"/>
      <c r="MCF89" s="137"/>
      <c r="MCG89" s="137"/>
      <c r="MCH89" s="137"/>
      <c r="MCI89" s="137"/>
      <c r="MCJ89" s="137"/>
      <c r="MCK89" s="137"/>
      <c r="MCL89" s="137"/>
      <c r="MCM89" s="137"/>
      <c r="MCN89" s="137"/>
      <c r="MCO89" s="137"/>
      <c r="MCP89" s="137"/>
      <c r="MCQ89" s="137"/>
      <c r="MCR89" s="137"/>
      <c r="MCS89" s="137"/>
      <c r="MCT89" s="137"/>
      <c r="MCU89" s="137"/>
      <c r="MCV89" s="137"/>
      <c r="MCW89" s="137"/>
      <c r="MCX89" s="137"/>
      <c r="MCY89" s="137"/>
      <c r="MCZ89" s="137"/>
      <c r="MDA89" s="137"/>
      <c r="MDB89" s="137"/>
      <c r="MDC89" s="137"/>
      <c r="MDD89" s="137"/>
      <c r="MDE89" s="137"/>
      <c r="MDF89" s="137"/>
      <c r="MDG89" s="137"/>
      <c r="MDH89" s="137"/>
      <c r="MDI89" s="137"/>
      <c r="MDJ89" s="137"/>
      <c r="MDK89" s="137"/>
      <c r="MDL89" s="137"/>
      <c r="MDM89" s="137"/>
      <c r="MDN89" s="137"/>
      <c r="MDO89" s="137"/>
      <c r="MDP89" s="137"/>
      <c r="MDQ89" s="137"/>
      <c r="MDR89" s="137"/>
      <c r="MDS89" s="137"/>
      <c r="MDT89" s="137"/>
      <c r="MDU89" s="137"/>
      <c r="MDV89" s="137"/>
      <c r="MDW89" s="137"/>
      <c r="MDX89" s="137"/>
      <c r="MDY89" s="137"/>
      <c r="MDZ89" s="137"/>
      <c r="MEA89" s="137"/>
      <c r="MEB89" s="137"/>
      <c r="MEC89" s="137"/>
      <c r="MED89" s="137"/>
      <c r="MEE89" s="137"/>
      <c r="MEF89" s="137"/>
      <c r="MEG89" s="137"/>
      <c r="MEH89" s="137"/>
      <c r="MEI89" s="137"/>
      <c r="MEJ89" s="137"/>
      <c r="MEK89" s="137"/>
      <c r="MEL89" s="137"/>
      <c r="MEM89" s="137"/>
      <c r="MEN89" s="137"/>
      <c r="MEO89" s="137"/>
      <c r="MEP89" s="137"/>
      <c r="MEQ89" s="137"/>
      <c r="MER89" s="137"/>
      <c r="MES89" s="137"/>
      <c r="MET89" s="137"/>
      <c r="MEU89" s="137"/>
      <c r="MEV89" s="137"/>
      <c r="MEW89" s="137"/>
      <c r="MEX89" s="137"/>
      <c r="MEY89" s="137"/>
      <c r="MEZ89" s="137"/>
      <c r="MFA89" s="137"/>
      <c r="MFB89" s="137"/>
      <c r="MFC89" s="137"/>
      <c r="MFD89" s="137"/>
      <c r="MFE89" s="137"/>
      <c r="MFF89" s="137"/>
      <c r="MFG89" s="137"/>
      <c r="MFH89" s="137"/>
      <c r="MFI89" s="137"/>
      <c r="MFJ89" s="137"/>
      <c r="MFK89" s="137"/>
      <c r="MFL89" s="137"/>
      <c r="MFM89" s="137"/>
      <c r="MFN89" s="137"/>
      <c r="MFO89" s="137"/>
      <c r="MFP89" s="137"/>
      <c r="MFQ89" s="137"/>
      <c r="MFR89" s="137"/>
      <c r="MFS89" s="137"/>
      <c r="MFT89" s="137"/>
      <c r="MFU89" s="137"/>
      <c r="MFV89" s="137"/>
      <c r="MFW89" s="137"/>
      <c r="MFX89" s="137"/>
      <c r="MFY89" s="137"/>
      <c r="MFZ89" s="137"/>
      <c r="MGA89" s="137"/>
      <c r="MGB89" s="137"/>
      <c r="MGC89" s="137"/>
      <c r="MGD89" s="137"/>
      <c r="MGE89" s="137"/>
      <c r="MGF89" s="137"/>
      <c r="MGG89" s="137"/>
      <c r="MGH89" s="137"/>
      <c r="MGI89" s="137"/>
      <c r="MGJ89" s="137"/>
      <c r="MGK89" s="137"/>
      <c r="MGL89" s="137"/>
      <c r="MGM89" s="137"/>
      <c r="MGN89" s="137"/>
      <c r="MGO89" s="137"/>
      <c r="MGP89" s="137"/>
      <c r="MGQ89" s="137"/>
      <c r="MGR89" s="137"/>
      <c r="MGS89" s="137"/>
      <c r="MGT89" s="137"/>
      <c r="MGU89" s="137"/>
      <c r="MGV89" s="137"/>
      <c r="MGW89" s="137"/>
      <c r="MGX89" s="137"/>
      <c r="MGY89" s="137"/>
      <c r="MGZ89" s="137"/>
      <c r="MHA89" s="137"/>
      <c r="MHB89" s="137"/>
      <c r="MHC89" s="137"/>
      <c r="MHD89" s="137"/>
      <c r="MHE89" s="137"/>
      <c r="MHF89" s="137"/>
      <c r="MHG89" s="137"/>
      <c r="MHH89" s="137"/>
      <c r="MHI89" s="137"/>
      <c r="MHJ89" s="137"/>
      <c r="MHK89" s="137"/>
      <c r="MHL89" s="137"/>
      <c r="MHM89" s="137"/>
      <c r="MHN89" s="137"/>
      <c r="MHO89" s="137"/>
      <c r="MHP89" s="137"/>
      <c r="MHQ89" s="137"/>
      <c r="MHR89" s="137"/>
      <c r="MHS89" s="137"/>
      <c r="MHT89" s="137"/>
      <c r="MHU89" s="137"/>
      <c r="MHV89" s="137"/>
      <c r="MHW89" s="137"/>
      <c r="MHX89" s="137"/>
      <c r="MHY89" s="137"/>
      <c r="MHZ89" s="137"/>
      <c r="MIA89" s="137"/>
      <c r="MIB89" s="137"/>
      <c r="MIC89" s="137"/>
      <c r="MID89" s="137"/>
      <c r="MIE89" s="137"/>
      <c r="MIF89" s="137"/>
      <c r="MIG89" s="137"/>
      <c r="MIH89" s="137"/>
      <c r="MII89" s="137"/>
      <c r="MIJ89" s="137"/>
      <c r="MIK89" s="137"/>
      <c r="MIL89" s="137"/>
      <c r="MIM89" s="137"/>
      <c r="MIN89" s="137"/>
      <c r="MIO89" s="137"/>
      <c r="MIP89" s="137"/>
      <c r="MIQ89" s="137"/>
      <c r="MIR89" s="137"/>
      <c r="MIS89" s="137"/>
      <c r="MIT89" s="137"/>
      <c r="MIU89" s="137"/>
      <c r="MIV89" s="137"/>
      <c r="MIW89" s="137"/>
      <c r="MIX89" s="137"/>
      <c r="MIY89" s="137"/>
      <c r="MIZ89" s="137"/>
      <c r="MJA89" s="137"/>
      <c r="MJB89" s="137"/>
      <c r="MJC89" s="137"/>
      <c r="MJD89" s="137"/>
      <c r="MJE89" s="137"/>
      <c r="MJF89" s="137"/>
      <c r="MJG89" s="137"/>
      <c r="MJH89" s="137"/>
      <c r="MJI89" s="137"/>
      <c r="MJJ89" s="137"/>
      <c r="MJK89" s="137"/>
      <c r="MJL89" s="137"/>
      <c r="MJM89" s="137"/>
      <c r="MJN89" s="137"/>
      <c r="MJO89" s="137"/>
      <c r="MJP89" s="137"/>
      <c r="MJQ89" s="137"/>
      <c r="MJR89" s="137"/>
      <c r="MJS89" s="137"/>
      <c r="MJT89" s="137"/>
      <c r="MJU89" s="137"/>
      <c r="MJV89" s="137"/>
      <c r="MJW89" s="137"/>
      <c r="MJX89" s="137"/>
      <c r="MJY89" s="137"/>
      <c r="MJZ89" s="137"/>
      <c r="MKA89" s="137"/>
      <c r="MKB89" s="137"/>
      <c r="MKC89" s="137"/>
      <c r="MKD89" s="137"/>
      <c r="MKE89" s="137"/>
      <c r="MKF89" s="137"/>
      <c r="MKG89" s="137"/>
      <c r="MKH89" s="137"/>
      <c r="MKI89" s="137"/>
      <c r="MKJ89" s="137"/>
      <c r="MKK89" s="137"/>
      <c r="MKL89" s="137"/>
      <c r="MKM89" s="137"/>
      <c r="MKN89" s="137"/>
      <c r="MKO89" s="137"/>
      <c r="MKP89" s="137"/>
      <c r="MKQ89" s="137"/>
      <c r="MKR89" s="137"/>
      <c r="MKS89" s="137"/>
      <c r="MKT89" s="137"/>
      <c r="MKU89" s="137"/>
      <c r="MKV89" s="137"/>
      <c r="MKW89" s="137"/>
      <c r="MKX89" s="137"/>
      <c r="MKY89" s="137"/>
      <c r="MKZ89" s="137"/>
      <c r="MLA89" s="137"/>
      <c r="MLB89" s="137"/>
      <c r="MLC89" s="137"/>
      <c r="MLD89" s="137"/>
      <c r="MLE89" s="137"/>
      <c r="MLF89" s="137"/>
      <c r="MLG89" s="137"/>
      <c r="MLH89" s="137"/>
      <c r="MLI89" s="137"/>
      <c r="MLJ89" s="137"/>
      <c r="MLK89" s="137"/>
      <c r="MLL89" s="137"/>
      <c r="MLM89" s="137"/>
      <c r="MLN89" s="137"/>
      <c r="MLO89" s="137"/>
      <c r="MLP89" s="137"/>
      <c r="MLQ89" s="137"/>
      <c r="MLR89" s="137"/>
      <c r="MLS89" s="137"/>
      <c r="MLT89" s="137"/>
      <c r="MLU89" s="137"/>
      <c r="MLV89" s="137"/>
      <c r="MLW89" s="137"/>
      <c r="MLX89" s="137"/>
      <c r="MLY89" s="137"/>
      <c r="MLZ89" s="137"/>
      <c r="MMA89" s="137"/>
      <c r="MMB89" s="137"/>
      <c r="MMC89" s="137"/>
      <c r="MMD89" s="137"/>
      <c r="MME89" s="137"/>
      <c r="MMF89" s="137"/>
      <c r="MMG89" s="137"/>
      <c r="MMH89" s="137"/>
      <c r="MMI89" s="137"/>
      <c r="MMJ89" s="137"/>
      <c r="MMK89" s="137"/>
      <c r="MML89" s="137"/>
      <c r="MMM89" s="137"/>
      <c r="MMN89" s="137"/>
      <c r="MMO89" s="137"/>
      <c r="MMP89" s="137"/>
      <c r="MMQ89" s="137"/>
      <c r="MMR89" s="137"/>
      <c r="MMS89" s="137"/>
      <c r="MMT89" s="137"/>
      <c r="MMU89" s="137"/>
      <c r="MMV89" s="137"/>
      <c r="MMW89" s="137"/>
      <c r="MMX89" s="137"/>
      <c r="MMY89" s="137"/>
      <c r="MMZ89" s="137"/>
      <c r="MNA89" s="137"/>
      <c r="MNB89" s="137"/>
      <c r="MNC89" s="137"/>
      <c r="MND89" s="137"/>
      <c r="MNE89" s="137"/>
      <c r="MNF89" s="137"/>
      <c r="MNG89" s="137"/>
      <c r="MNH89" s="137"/>
      <c r="MNI89" s="137"/>
      <c r="MNJ89" s="137"/>
      <c r="MNK89" s="137"/>
      <c r="MNL89" s="137"/>
      <c r="MNM89" s="137"/>
      <c r="MNN89" s="137"/>
      <c r="MNO89" s="137"/>
      <c r="MNP89" s="137"/>
      <c r="MNQ89" s="137"/>
      <c r="MNR89" s="137"/>
      <c r="MNS89" s="137"/>
      <c r="MNT89" s="137"/>
      <c r="MNU89" s="137"/>
      <c r="MNV89" s="137"/>
      <c r="MNW89" s="137"/>
      <c r="MNX89" s="137"/>
      <c r="MNY89" s="137"/>
      <c r="MNZ89" s="137"/>
      <c r="MOA89" s="137"/>
      <c r="MOB89" s="137"/>
      <c r="MOC89" s="137"/>
      <c r="MOD89" s="137"/>
      <c r="MOE89" s="137"/>
      <c r="MOF89" s="137"/>
      <c r="MOG89" s="137"/>
      <c r="MOH89" s="137"/>
      <c r="MOI89" s="137"/>
      <c r="MOJ89" s="137"/>
      <c r="MOK89" s="137"/>
      <c r="MOL89" s="137"/>
      <c r="MOM89" s="137"/>
      <c r="MON89" s="137"/>
      <c r="MOO89" s="137"/>
      <c r="MOP89" s="137"/>
      <c r="MOQ89" s="137"/>
      <c r="MOR89" s="137"/>
      <c r="MOS89" s="137"/>
      <c r="MOT89" s="137"/>
      <c r="MOU89" s="137"/>
      <c r="MOV89" s="137"/>
      <c r="MOW89" s="137"/>
      <c r="MOX89" s="137"/>
      <c r="MOY89" s="137"/>
      <c r="MOZ89" s="137"/>
      <c r="MPA89" s="137"/>
      <c r="MPB89" s="137"/>
      <c r="MPC89" s="137"/>
      <c r="MPD89" s="137"/>
      <c r="MPE89" s="137"/>
      <c r="MPF89" s="137"/>
      <c r="MPG89" s="137"/>
      <c r="MPH89" s="137"/>
      <c r="MPI89" s="137"/>
      <c r="MPJ89" s="137"/>
      <c r="MPK89" s="137"/>
      <c r="MPL89" s="137"/>
      <c r="MPM89" s="137"/>
      <c r="MPN89" s="137"/>
      <c r="MPO89" s="137"/>
      <c r="MPP89" s="137"/>
      <c r="MPQ89" s="137"/>
      <c r="MPR89" s="137"/>
      <c r="MPS89" s="137"/>
      <c r="MPT89" s="137"/>
      <c r="MPU89" s="137"/>
      <c r="MPV89" s="137"/>
      <c r="MPW89" s="137"/>
      <c r="MPX89" s="137"/>
      <c r="MPY89" s="137"/>
      <c r="MPZ89" s="137"/>
      <c r="MQA89" s="137"/>
      <c r="MQB89" s="137"/>
      <c r="MQC89" s="137"/>
      <c r="MQD89" s="137"/>
      <c r="MQE89" s="137"/>
      <c r="MQF89" s="137"/>
      <c r="MQG89" s="137"/>
      <c r="MQH89" s="137"/>
      <c r="MQI89" s="137"/>
      <c r="MQJ89" s="137"/>
      <c r="MQK89" s="137"/>
      <c r="MQL89" s="137"/>
      <c r="MQM89" s="137"/>
      <c r="MQN89" s="137"/>
      <c r="MQO89" s="137"/>
      <c r="MQP89" s="137"/>
      <c r="MQQ89" s="137"/>
      <c r="MQR89" s="137"/>
      <c r="MQS89" s="137"/>
      <c r="MQT89" s="137"/>
      <c r="MQU89" s="137"/>
      <c r="MQV89" s="137"/>
      <c r="MQW89" s="137"/>
      <c r="MQX89" s="137"/>
      <c r="MQY89" s="137"/>
      <c r="MQZ89" s="137"/>
      <c r="MRA89" s="137"/>
      <c r="MRB89" s="137"/>
      <c r="MRC89" s="137"/>
      <c r="MRD89" s="137"/>
      <c r="MRE89" s="137"/>
      <c r="MRF89" s="137"/>
      <c r="MRG89" s="137"/>
      <c r="MRH89" s="137"/>
      <c r="MRI89" s="137"/>
      <c r="MRJ89" s="137"/>
      <c r="MRK89" s="137"/>
      <c r="MRL89" s="137"/>
      <c r="MRM89" s="137"/>
      <c r="MRN89" s="137"/>
      <c r="MRO89" s="137"/>
      <c r="MRP89" s="137"/>
      <c r="MRQ89" s="137"/>
      <c r="MRR89" s="137"/>
      <c r="MRS89" s="137"/>
      <c r="MRT89" s="137"/>
      <c r="MRU89" s="137"/>
      <c r="MRV89" s="137"/>
      <c r="MRW89" s="137"/>
      <c r="MRX89" s="137"/>
      <c r="MRY89" s="137"/>
      <c r="MRZ89" s="137"/>
      <c r="MSA89" s="137"/>
      <c r="MSB89" s="137"/>
      <c r="MSC89" s="137"/>
      <c r="MSD89" s="137"/>
      <c r="MSE89" s="137"/>
      <c r="MSF89" s="137"/>
      <c r="MSG89" s="137"/>
      <c r="MSH89" s="137"/>
      <c r="MSI89" s="137"/>
      <c r="MSJ89" s="137"/>
      <c r="MSK89" s="137"/>
      <c r="MSL89" s="137"/>
      <c r="MSM89" s="137"/>
      <c r="MSN89" s="137"/>
      <c r="MSO89" s="137"/>
      <c r="MSP89" s="137"/>
      <c r="MSQ89" s="137"/>
      <c r="MSR89" s="137"/>
      <c r="MSS89" s="137"/>
      <c r="MST89" s="137"/>
      <c r="MSU89" s="137"/>
      <c r="MSV89" s="137"/>
      <c r="MSW89" s="137"/>
      <c r="MSX89" s="137"/>
      <c r="MSY89" s="137"/>
      <c r="MSZ89" s="137"/>
      <c r="MTA89" s="137"/>
      <c r="MTB89" s="137"/>
      <c r="MTC89" s="137"/>
      <c r="MTD89" s="137"/>
      <c r="MTE89" s="137"/>
      <c r="MTF89" s="137"/>
      <c r="MTG89" s="137"/>
      <c r="MTH89" s="137"/>
      <c r="MTI89" s="137"/>
      <c r="MTJ89" s="137"/>
      <c r="MTK89" s="137"/>
      <c r="MTL89" s="137"/>
      <c r="MTM89" s="137"/>
      <c r="MTN89" s="137"/>
      <c r="MTO89" s="137"/>
      <c r="MTP89" s="137"/>
      <c r="MTQ89" s="137"/>
      <c r="MTR89" s="137"/>
      <c r="MTS89" s="137"/>
      <c r="MTT89" s="137"/>
      <c r="MTU89" s="137"/>
      <c r="MTV89" s="137"/>
      <c r="MTW89" s="137"/>
      <c r="MTX89" s="137"/>
      <c r="MTY89" s="137"/>
      <c r="MTZ89" s="137"/>
      <c r="MUA89" s="137"/>
      <c r="MUB89" s="137"/>
      <c r="MUC89" s="137"/>
      <c r="MUD89" s="137"/>
      <c r="MUE89" s="137"/>
      <c r="MUF89" s="137"/>
      <c r="MUG89" s="137"/>
      <c r="MUH89" s="137"/>
      <c r="MUI89" s="137"/>
      <c r="MUJ89" s="137"/>
      <c r="MUK89" s="137"/>
      <c r="MUL89" s="137"/>
      <c r="MUM89" s="137"/>
      <c r="MUN89" s="137"/>
      <c r="MUO89" s="137"/>
      <c r="MUP89" s="137"/>
      <c r="MUQ89" s="137"/>
      <c r="MUR89" s="137"/>
      <c r="MUS89" s="137"/>
      <c r="MUT89" s="137"/>
      <c r="MUU89" s="137"/>
      <c r="MUV89" s="137"/>
      <c r="MUW89" s="137"/>
      <c r="MUX89" s="137"/>
      <c r="MUY89" s="137"/>
      <c r="MUZ89" s="137"/>
      <c r="MVA89" s="137"/>
      <c r="MVB89" s="137"/>
      <c r="MVC89" s="137"/>
      <c r="MVD89" s="137"/>
      <c r="MVE89" s="137"/>
      <c r="MVF89" s="137"/>
      <c r="MVG89" s="137"/>
      <c r="MVH89" s="137"/>
      <c r="MVI89" s="137"/>
      <c r="MVJ89" s="137"/>
      <c r="MVK89" s="137"/>
      <c r="MVL89" s="137"/>
      <c r="MVM89" s="137"/>
      <c r="MVN89" s="137"/>
      <c r="MVO89" s="137"/>
      <c r="MVP89" s="137"/>
      <c r="MVQ89" s="137"/>
      <c r="MVR89" s="137"/>
      <c r="MVS89" s="137"/>
      <c r="MVT89" s="137"/>
      <c r="MVU89" s="137"/>
      <c r="MVV89" s="137"/>
      <c r="MVW89" s="137"/>
      <c r="MVX89" s="137"/>
      <c r="MVY89" s="137"/>
      <c r="MVZ89" s="137"/>
      <c r="MWA89" s="137"/>
      <c r="MWB89" s="137"/>
      <c r="MWC89" s="137"/>
      <c r="MWD89" s="137"/>
      <c r="MWE89" s="137"/>
      <c r="MWF89" s="137"/>
      <c r="MWG89" s="137"/>
      <c r="MWH89" s="137"/>
      <c r="MWI89" s="137"/>
      <c r="MWJ89" s="137"/>
      <c r="MWK89" s="137"/>
      <c r="MWL89" s="137"/>
      <c r="MWM89" s="137"/>
      <c r="MWN89" s="137"/>
      <c r="MWO89" s="137"/>
      <c r="MWP89" s="137"/>
      <c r="MWQ89" s="137"/>
      <c r="MWR89" s="137"/>
      <c r="MWS89" s="137"/>
      <c r="MWT89" s="137"/>
      <c r="MWU89" s="137"/>
      <c r="MWV89" s="137"/>
      <c r="MWW89" s="137"/>
      <c r="MWX89" s="137"/>
      <c r="MWY89" s="137"/>
      <c r="MWZ89" s="137"/>
      <c r="MXA89" s="137"/>
      <c r="MXB89" s="137"/>
      <c r="MXC89" s="137"/>
      <c r="MXD89" s="137"/>
      <c r="MXE89" s="137"/>
      <c r="MXF89" s="137"/>
      <c r="MXG89" s="137"/>
      <c r="MXH89" s="137"/>
      <c r="MXI89" s="137"/>
      <c r="MXJ89" s="137"/>
      <c r="MXK89" s="137"/>
      <c r="MXL89" s="137"/>
      <c r="MXM89" s="137"/>
      <c r="MXN89" s="137"/>
      <c r="MXO89" s="137"/>
      <c r="MXP89" s="137"/>
      <c r="MXQ89" s="137"/>
      <c r="MXR89" s="137"/>
      <c r="MXS89" s="137"/>
      <c r="MXT89" s="137"/>
      <c r="MXU89" s="137"/>
      <c r="MXV89" s="137"/>
      <c r="MXW89" s="137"/>
      <c r="MXX89" s="137"/>
      <c r="MXY89" s="137"/>
      <c r="MXZ89" s="137"/>
      <c r="MYA89" s="137"/>
      <c r="MYB89" s="137"/>
      <c r="MYC89" s="137"/>
      <c r="MYD89" s="137"/>
      <c r="MYE89" s="137"/>
      <c r="MYF89" s="137"/>
      <c r="MYG89" s="137"/>
      <c r="MYH89" s="137"/>
      <c r="MYI89" s="137"/>
      <c r="MYJ89" s="137"/>
      <c r="MYK89" s="137"/>
      <c r="MYL89" s="137"/>
      <c r="MYM89" s="137"/>
      <c r="MYN89" s="137"/>
      <c r="MYO89" s="137"/>
      <c r="MYP89" s="137"/>
      <c r="MYQ89" s="137"/>
      <c r="MYR89" s="137"/>
      <c r="MYS89" s="137"/>
      <c r="MYT89" s="137"/>
      <c r="MYU89" s="137"/>
      <c r="MYV89" s="137"/>
      <c r="MYW89" s="137"/>
      <c r="MYX89" s="137"/>
      <c r="MYY89" s="137"/>
      <c r="MYZ89" s="137"/>
      <c r="MZA89" s="137"/>
      <c r="MZB89" s="137"/>
      <c r="MZC89" s="137"/>
      <c r="MZD89" s="137"/>
      <c r="MZE89" s="137"/>
      <c r="MZF89" s="137"/>
      <c r="MZG89" s="137"/>
      <c r="MZH89" s="137"/>
      <c r="MZI89" s="137"/>
      <c r="MZJ89" s="137"/>
      <c r="MZK89" s="137"/>
      <c r="MZL89" s="137"/>
      <c r="MZM89" s="137"/>
      <c r="MZN89" s="137"/>
      <c r="MZO89" s="137"/>
      <c r="MZP89" s="137"/>
      <c r="MZQ89" s="137"/>
      <c r="MZR89" s="137"/>
      <c r="MZS89" s="137"/>
      <c r="MZT89" s="137"/>
      <c r="MZU89" s="137"/>
      <c r="MZV89" s="137"/>
      <c r="MZW89" s="137"/>
      <c r="MZX89" s="137"/>
      <c r="MZY89" s="137"/>
      <c r="MZZ89" s="137"/>
      <c r="NAA89" s="137"/>
      <c r="NAB89" s="137"/>
      <c r="NAC89" s="137"/>
      <c r="NAD89" s="137"/>
      <c r="NAE89" s="137"/>
      <c r="NAF89" s="137"/>
      <c r="NAG89" s="137"/>
      <c r="NAH89" s="137"/>
      <c r="NAI89" s="137"/>
      <c r="NAJ89" s="137"/>
      <c r="NAK89" s="137"/>
      <c r="NAL89" s="137"/>
      <c r="NAM89" s="137"/>
      <c r="NAN89" s="137"/>
      <c r="NAO89" s="137"/>
      <c r="NAP89" s="137"/>
      <c r="NAQ89" s="137"/>
      <c r="NAR89" s="137"/>
      <c r="NAS89" s="137"/>
      <c r="NAT89" s="137"/>
      <c r="NAU89" s="137"/>
      <c r="NAV89" s="137"/>
      <c r="NAW89" s="137"/>
      <c r="NAX89" s="137"/>
      <c r="NAY89" s="137"/>
      <c r="NAZ89" s="137"/>
      <c r="NBA89" s="137"/>
      <c r="NBB89" s="137"/>
      <c r="NBC89" s="137"/>
      <c r="NBD89" s="137"/>
      <c r="NBE89" s="137"/>
      <c r="NBF89" s="137"/>
      <c r="NBG89" s="137"/>
      <c r="NBH89" s="137"/>
      <c r="NBI89" s="137"/>
      <c r="NBJ89" s="137"/>
      <c r="NBK89" s="137"/>
      <c r="NBL89" s="137"/>
      <c r="NBM89" s="137"/>
      <c r="NBN89" s="137"/>
      <c r="NBO89" s="137"/>
      <c r="NBP89" s="137"/>
      <c r="NBQ89" s="137"/>
      <c r="NBR89" s="137"/>
      <c r="NBS89" s="137"/>
      <c r="NBT89" s="137"/>
      <c r="NBU89" s="137"/>
      <c r="NBV89" s="137"/>
      <c r="NBW89" s="137"/>
      <c r="NBX89" s="137"/>
      <c r="NBY89" s="137"/>
      <c r="NBZ89" s="137"/>
      <c r="NCA89" s="137"/>
      <c r="NCB89" s="137"/>
      <c r="NCC89" s="137"/>
      <c r="NCD89" s="137"/>
      <c r="NCE89" s="137"/>
      <c r="NCF89" s="137"/>
      <c r="NCG89" s="137"/>
      <c r="NCH89" s="137"/>
      <c r="NCI89" s="137"/>
      <c r="NCJ89" s="137"/>
      <c r="NCK89" s="137"/>
      <c r="NCL89" s="137"/>
      <c r="NCM89" s="137"/>
      <c r="NCN89" s="137"/>
      <c r="NCO89" s="137"/>
      <c r="NCP89" s="137"/>
      <c r="NCQ89" s="137"/>
      <c r="NCR89" s="137"/>
      <c r="NCS89" s="137"/>
      <c r="NCT89" s="137"/>
      <c r="NCU89" s="137"/>
      <c r="NCV89" s="137"/>
      <c r="NCW89" s="137"/>
      <c r="NCX89" s="137"/>
      <c r="NCY89" s="137"/>
      <c r="NCZ89" s="137"/>
      <c r="NDA89" s="137"/>
      <c r="NDB89" s="137"/>
      <c r="NDC89" s="137"/>
      <c r="NDD89" s="137"/>
      <c r="NDE89" s="137"/>
      <c r="NDF89" s="137"/>
      <c r="NDG89" s="137"/>
      <c r="NDH89" s="137"/>
      <c r="NDI89" s="137"/>
      <c r="NDJ89" s="137"/>
      <c r="NDK89" s="137"/>
      <c r="NDL89" s="137"/>
      <c r="NDM89" s="137"/>
      <c r="NDN89" s="137"/>
      <c r="NDO89" s="137"/>
      <c r="NDP89" s="137"/>
      <c r="NDQ89" s="137"/>
      <c r="NDR89" s="137"/>
      <c r="NDS89" s="137"/>
      <c r="NDT89" s="137"/>
      <c r="NDU89" s="137"/>
      <c r="NDV89" s="137"/>
      <c r="NDW89" s="137"/>
      <c r="NDX89" s="137"/>
      <c r="NDY89" s="137"/>
      <c r="NDZ89" s="137"/>
      <c r="NEA89" s="137"/>
      <c r="NEB89" s="137"/>
      <c r="NEC89" s="137"/>
      <c r="NED89" s="137"/>
      <c r="NEE89" s="137"/>
      <c r="NEF89" s="137"/>
      <c r="NEG89" s="137"/>
      <c r="NEH89" s="137"/>
      <c r="NEI89" s="137"/>
      <c r="NEJ89" s="137"/>
      <c r="NEK89" s="137"/>
      <c r="NEL89" s="137"/>
      <c r="NEM89" s="137"/>
      <c r="NEN89" s="137"/>
      <c r="NEO89" s="137"/>
      <c r="NEP89" s="137"/>
      <c r="NEQ89" s="137"/>
      <c r="NER89" s="137"/>
      <c r="NES89" s="137"/>
      <c r="NET89" s="137"/>
      <c r="NEU89" s="137"/>
      <c r="NEV89" s="137"/>
      <c r="NEW89" s="137"/>
      <c r="NEX89" s="137"/>
      <c r="NEY89" s="137"/>
      <c r="NEZ89" s="137"/>
      <c r="NFA89" s="137"/>
      <c r="NFB89" s="137"/>
      <c r="NFC89" s="137"/>
      <c r="NFD89" s="137"/>
      <c r="NFE89" s="137"/>
      <c r="NFF89" s="137"/>
      <c r="NFG89" s="137"/>
      <c r="NFH89" s="137"/>
      <c r="NFI89" s="137"/>
      <c r="NFJ89" s="137"/>
      <c r="NFK89" s="137"/>
      <c r="NFL89" s="137"/>
      <c r="NFM89" s="137"/>
      <c r="NFN89" s="137"/>
      <c r="NFO89" s="137"/>
      <c r="NFP89" s="137"/>
      <c r="NFQ89" s="137"/>
      <c r="NFR89" s="137"/>
      <c r="NFS89" s="137"/>
      <c r="NFT89" s="137"/>
      <c r="NFU89" s="137"/>
      <c r="NFV89" s="137"/>
      <c r="NFW89" s="137"/>
      <c r="NFX89" s="137"/>
      <c r="NFY89" s="137"/>
      <c r="NFZ89" s="137"/>
      <c r="NGA89" s="137"/>
      <c r="NGB89" s="137"/>
      <c r="NGC89" s="137"/>
      <c r="NGD89" s="137"/>
      <c r="NGE89" s="137"/>
      <c r="NGF89" s="137"/>
      <c r="NGG89" s="137"/>
      <c r="NGH89" s="137"/>
      <c r="NGI89" s="137"/>
      <c r="NGJ89" s="137"/>
      <c r="NGK89" s="137"/>
      <c r="NGL89" s="137"/>
      <c r="NGM89" s="137"/>
      <c r="NGN89" s="137"/>
      <c r="NGO89" s="137"/>
      <c r="NGP89" s="137"/>
      <c r="NGQ89" s="137"/>
      <c r="NGR89" s="137"/>
      <c r="NGS89" s="137"/>
      <c r="NGT89" s="137"/>
      <c r="NGU89" s="137"/>
      <c r="NGV89" s="137"/>
      <c r="NGW89" s="137"/>
      <c r="NGX89" s="137"/>
      <c r="NGY89" s="137"/>
      <c r="NGZ89" s="137"/>
      <c r="NHA89" s="137"/>
      <c r="NHB89" s="137"/>
      <c r="NHC89" s="137"/>
      <c r="NHD89" s="137"/>
      <c r="NHE89" s="137"/>
      <c r="NHF89" s="137"/>
      <c r="NHG89" s="137"/>
      <c r="NHH89" s="137"/>
      <c r="NHI89" s="137"/>
      <c r="NHJ89" s="137"/>
      <c r="NHK89" s="137"/>
      <c r="NHL89" s="137"/>
      <c r="NHM89" s="137"/>
      <c r="NHN89" s="137"/>
      <c r="NHO89" s="137"/>
      <c r="NHP89" s="137"/>
      <c r="NHQ89" s="137"/>
      <c r="NHR89" s="137"/>
      <c r="NHS89" s="137"/>
      <c r="NHT89" s="137"/>
      <c r="NHU89" s="137"/>
      <c r="NHV89" s="137"/>
      <c r="NHW89" s="137"/>
      <c r="NHX89" s="137"/>
      <c r="NHY89" s="137"/>
      <c r="NHZ89" s="137"/>
      <c r="NIA89" s="137"/>
      <c r="NIB89" s="137"/>
      <c r="NIC89" s="137"/>
      <c r="NID89" s="137"/>
      <c r="NIE89" s="137"/>
      <c r="NIF89" s="137"/>
      <c r="NIG89" s="137"/>
      <c r="NIH89" s="137"/>
      <c r="NII89" s="137"/>
      <c r="NIJ89" s="137"/>
      <c r="NIK89" s="137"/>
      <c r="NIL89" s="137"/>
      <c r="NIM89" s="137"/>
      <c r="NIN89" s="137"/>
      <c r="NIO89" s="137"/>
      <c r="NIP89" s="137"/>
      <c r="NIQ89" s="137"/>
      <c r="NIR89" s="137"/>
      <c r="NIS89" s="137"/>
      <c r="NIT89" s="137"/>
      <c r="NIU89" s="137"/>
      <c r="NIV89" s="137"/>
      <c r="NIW89" s="137"/>
      <c r="NIX89" s="137"/>
      <c r="NIY89" s="137"/>
      <c r="NIZ89" s="137"/>
      <c r="NJA89" s="137"/>
      <c r="NJB89" s="137"/>
      <c r="NJC89" s="137"/>
      <c r="NJD89" s="137"/>
      <c r="NJE89" s="137"/>
      <c r="NJF89" s="137"/>
      <c r="NJG89" s="137"/>
      <c r="NJH89" s="137"/>
      <c r="NJI89" s="137"/>
      <c r="NJJ89" s="137"/>
      <c r="NJK89" s="137"/>
      <c r="NJL89" s="137"/>
      <c r="NJM89" s="137"/>
      <c r="NJN89" s="137"/>
      <c r="NJO89" s="137"/>
      <c r="NJP89" s="137"/>
      <c r="NJQ89" s="137"/>
      <c r="NJR89" s="137"/>
      <c r="NJS89" s="137"/>
      <c r="NJT89" s="137"/>
      <c r="NJU89" s="137"/>
      <c r="NJV89" s="137"/>
      <c r="NJW89" s="137"/>
      <c r="NJX89" s="137"/>
      <c r="NJY89" s="137"/>
      <c r="NJZ89" s="137"/>
      <c r="NKA89" s="137"/>
      <c r="NKB89" s="137"/>
      <c r="NKC89" s="137"/>
      <c r="NKD89" s="137"/>
      <c r="NKE89" s="137"/>
      <c r="NKF89" s="137"/>
      <c r="NKG89" s="137"/>
      <c r="NKH89" s="137"/>
      <c r="NKI89" s="137"/>
      <c r="NKJ89" s="137"/>
      <c r="NKK89" s="137"/>
      <c r="NKL89" s="137"/>
      <c r="NKM89" s="137"/>
      <c r="NKN89" s="137"/>
      <c r="NKO89" s="137"/>
      <c r="NKP89" s="137"/>
      <c r="NKQ89" s="137"/>
      <c r="NKR89" s="137"/>
      <c r="NKS89" s="137"/>
      <c r="NKT89" s="137"/>
      <c r="NKU89" s="137"/>
      <c r="NKV89" s="137"/>
      <c r="NKW89" s="137"/>
      <c r="NKX89" s="137"/>
      <c r="NKY89" s="137"/>
      <c r="NKZ89" s="137"/>
      <c r="NLA89" s="137"/>
      <c r="NLB89" s="137"/>
      <c r="NLC89" s="137"/>
      <c r="NLD89" s="137"/>
      <c r="NLE89" s="137"/>
      <c r="NLF89" s="137"/>
      <c r="NLG89" s="137"/>
      <c r="NLH89" s="137"/>
      <c r="NLI89" s="137"/>
      <c r="NLJ89" s="137"/>
      <c r="NLK89" s="137"/>
      <c r="NLL89" s="137"/>
      <c r="NLM89" s="137"/>
      <c r="NLN89" s="137"/>
      <c r="NLO89" s="137"/>
      <c r="NLP89" s="137"/>
      <c r="NLQ89" s="137"/>
      <c r="NLR89" s="137"/>
      <c r="NLS89" s="137"/>
      <c r="NLT89" s="137"/>
      <c r="NLU89" s="137"/>
      <c r="NLV89" s="137"/>
      <c r="NLW89" s="137"/>
      <c r="NLX89" s="137"/>
      <c r="NLY89" s="137"/>
      <c r="NLZ89" s="137"/>
      <c r="NMA89" s="137"/>
      <c r="NMB89" s="137"/>
      <c r="NMC89" s="137"/>
      <c r="NMD89" s="137"/>
      <c r="NME89" s="137"/>
      <c r="NMF89" s="137"/>
      <c r="NMG89" s="137"/>
      <c r="NMH89" s="137"/>
      <c r="NMI89" s="137"/>
      <c r="NMJ89" s="137"/>
      <c r="NMK89" s="137"/>
      <c r="NML89" s="137"/>
      <c r="NMM89" s="137"/>
      <c r="NMN89" s="137"/>
      <c r="NMO89" s="137"/>
      <c r="NMP89" s="137"/>
      <c r="NMQ89" s="137"/>
      <c r="NMR89" s="137"/>
      <c r="NMS89" s="137"/>
      <c r="NMT89" s="137"/>
      <c r="NMU89" s="137"/>
      <c r="NMV89" s="137"/>
      <c r="NMW89" s="137"/>
      <c r="NMX89" s="137"/>
      <c r="NMY89" s="137"/>
      <c r="NMZ89" s="137"/>
      <c r="NNA89" s="137"/>
      <c r="NNB89" s="137"/>
      <c r="NNC89" s="137"/>
      <c r="NND89" s="137"/>
      <c r="NNE89" s="137"/>
      <c r="NNF89" s="137"/>
      <c r="NNG89" s="137"/>
      <c r="NNH89" s="137"/>
      <c r="NNI89" s="137"/>
      <c r="NNJ89" s="137"/>
      <c r="NNK89" s="137"/>
      <c r="NNL89" s="137"/>
      <c r="NNM89" s="137"/>
      <c r="NNN89" s="137"/>
      <c r="NNO89" s="137"/>
      <c r="NNP89" s="137"/>
      <c r="NNQ89" s="137"/>
      <c r="NNR89" s="137"/>
      <c r="NNS89" s="137"/>
      <c r="NNT89" s="137"/>
      <c r="NNU89" s="137"/>
      <c r="NNV89" s="137"/>
      <c r="NNW89" s="137"/>
      <c r="NNX89" s="137"/>
      <c r="NNY89" s="137"/>
      <c r="NNZ89" s="137"/>
      <c r="NOA89" s="137"/>
      <c r="NOB89" s="137"/>
      <c r="NOC89" s="137"/>
      <c r="NOD89" s="137"/>
      <c r="NOE89" s="137"/>
      <c r="NOF89" s="137"/>
      <c r="NOG89" s="137"/>
      <c r="NOH89" s="137"/>
      <c r="NOI89" s="137"/>
      <c r="NOJ89" s="137"/>
      <c r="NOK89" s="137"/>
      <c r="NOL89" s="137"/>
      <c r="NOM89" s="137"/>
      <c r="NON89" s="137"/>
      <c r="NOO89" s="137"/>
      <c r="NOP89" s="137"/>
      <c r="NOQ89" s="137"/>
      <c r="NOR89" s="137"/>
      <c r="NOS89" s="137"/>
      <c r="NOT89" s="137"/>
      <c r="NOU89" s="137"/>
      <c r="NOV89" s="137"/>
      <c r="NOW89" s="137"/>
      <c r="NOX89" s="137"/>
      <c r="NOY89" s="137"/>
      <c r="NOZ89" s="137"/>
      <c r="NPA89" s="137"/>
      <c r="NPB89" s="137"/>
      <c r="NPC89" s="137"/>
      <c r="NPD89" s="137"/>
      <c r="NPE89" s="137"/>
      <c r="NPF89" s="137"/>
      <c r="NPG89" s="137"/>
      <c r="NPH89" s="137"/>
      <c r="NPI89" s="137"/>
      <c r="NPJ89" s="137"/>
      <c r="NPK89" s="137"/>
      <c r="NPL89" s="137"/>
      <c r="NPM89" s="137"/>
      <c r="NPN89" s="137"/>
      <c r="NPO89" s="137"/>
      <c r="NPP89" s="137"/>
      <c r="NPQ89" s="137"/>
      <c r="NPR89" s="137"/>
      <c r="NPS89" s="137"/>
      <c r="NPT89" s="137"/>
      <c r="NPU89" s="137"/>
      <c r="NPV89" s="137"/>
      <c r="NPW89" s="137"/>
      <c r="NPX89" s="137"/>
      <c r="NPY89" s="137"/>
      <c r="NPZ89" s="137"/>
      <c r="NQA89" s="137"/>
      <c r="NQB89" s="137"/>
      <c r="NQC89" s="137"/>
      <c r="NQD89" s="137"/>
      <c r="NQE89" s="137"/>
      <c r="NQF89" s="137"/>
      <c r="NQG89" s="137"/>
      <c r="NQH89" s="137"/>
      <c r="NQI89" s="137"/>
      <c r="NQJ89" s="137"/>
      <c r="NQK89" s="137"/>
      <c r="NQL89" s="137"/>
      <c r="NQM89" s="137"/>
      <c r="NQN89" s="137"/>
      <c r="NQO89" s="137"/>
      <c r="NQP89" s="137"/>
      <c r="NQQ89" s="137"/>
      <c r="NQR89" s="137"/>
      <c r="NQS89" s="137"/>
      <c r="NQT89" s="137"/>
      <c r="NQU89" s="137"/>
      <c r="NQV89" s="137"/>
      <c r="NQW89" s="137"/>
      <c r="NQX89" s="137"/>
      <c r="NQY89" s="137"/>
      <c r="NQZ89" s="137"/>
      <c r="NRA89" s="137"/>
      <c r="NRB89" s="137"/>
      <c r="NRC89" s="137"/>
      <c r="NRD89" s="137"/>
      <c r="NRE89" s="137"/>
      <c r="NRF89" s="137"/>
      <c r="NRG89" s="137"/>
      <c r="NRH89" s="137"/>
      <c r="NRI89" s="137"/>
      <c r="NRJ89" s="137"/>
      <c r="NRK89" s="137"/>
      <c r="NRL89" s="137"/>
      <c r="NRM89" s="137"/>
      <c r="NRN89" s="137"/>
      <c r="NRO89" s="137"/>
      <c r="NRP89" s="137"/>
      <c r="NRQ89" s="137"/>
      <c r="NRR89" s="137"/>
      <c r="NRS89" s="137"/>
      <c r="NRT89" s="137"/>
      <c r="NRU89" s="137"/>
      <c r="NRV89" s="137"/>
      <c r="NRW89" s="137"/>
      <c r="NRX89" s="137"/>
      <c r="NRY89" s="137"/>
      <c r="NRZ89" s="137"/>
      <c r="NSA89" s="137"/>
      <c r="NSB89" s="137"/>
      <c r="NSC89" s="137"/>
      <c r="NSD89" s="137"/>
      <c r="NSE89" s="137"/>
      <c r="NSF89" s="137"/>
      <c r="NSG89" s="137"/>
      <c r="NSH89" s="137"/>
      <c r="NSI89" s="137"/>
      <c r="NSJ89" s="137"/>
      <c r="NSK89" s="137"/>
      <c r="NSL89" s="137"/>
      <c r="NSM89" s="137"/>
      <c r="NSN89" s="137"/>
      <c r="NSO89" s="137"/>
      <c r="NSP89" s="137"/>
      <c r="NSQ89" s="137"/>
      <c r="NSR89" s="137"/>
      <c r="NSS89" s="137"/>
      <c r="NST89" s="137"/>
      <c r="NSU89" s="137"/>
      <c r="NSV89" s="137"/>
      <c r="NSW89" s="137"/>
      <c r="NSX89" s="137"/>
      <c r="NSY89" s="137"/>
      <c r="NSZ89" s="137"/>
      <c r="NTA89" s="137"/>
      <c r="NTB89" s="137"/>
      <c r="NTC89" s="137"/>
      <c r="NTD89" s="137"/>
      <c r="NTE89" s="137"/>
      <c r="NTF89" s="137"/>
      <c r="NTG89" s="137"/>
      <c r="NTH89" s="137"/>
      <c r="NTI89" s="137"/>
      <c r="NTJ89" s="137"/>
      <c r="NTK89" s="137"/>
      <c r="NTL89" s="137"/>
      <c r="NTM89" s="137"/>
      <c r="NTN89" s="137"/>
      <c r="NTO89" s="137"/>
      <c r="NTP89" s="137"/>
      <c r="NTQ89" s="137"/>
      <c r="NTR89" s="137"/>
      <c r="NTS89" s="137"/>
      <c r="NTT89" s="137"/>
      <c r="NTU89" s="137"/>
      <c r="NTV89" s="137"/>
      <c r="NTW89" s="137"/>
      <c r="NTX89" s="137"/>
      <c r="NTY89" s="137"/>
      <c r="NTZ89" s="137"/>
      <c r="NUA89" s="137"/>
      <c r="NUB89" s="137"/>
      <c r="NUC89" s="137"/>
      <c r="NUD89" s="137"/>
      <c r="NUE89" s="137"/>
      <c r="NUF89" s="137"/>
      <c r="NUG89" s="137"/>
      <c r="NUH89" s="137"/>
      <c r="NUI89" s="137"/>
      <c r="NUJ89" s="137"/>
      <c r="NUK89" s="137"/>
      <c r="NUL89" s="137"/>
      <c r="NUM89" s="137"/>
      <c r="NUN89" s="137"/>
      <c r="NUO89" s="137"/>
      <c r="NUP89" s="137"/>
      <c r="NUQ89" s="137"/>
      <c r="NUR89" s="137"/>
      <c r="NUS89" s="137"/>
      <c r="NUT89" s="137"/>
      <c r="NUU89" s="137"/>
      <c r="NUV89" s="137"/>
      <c r="NUW89" s="137"/>
      <c r="NUX89" s="137"/>
      <c r="NUY89" s="137"/>
      <c r="NUZ89" s="137"/>
      <c r="NVA89" s="137"/>
      <c r="NVB89" s="137"/>
      <c r="NVC89" s="137"/>
      <c r="NVD89" s="137"/>
      <c r="NVE89" s="137"/>
      <c r="NVF89" s="137"/>
      <c r="NVG89" s="137"/>
      <c r="NVH89" s="137"/>
      <c r="NVI89" s="137"/>
      <c r="NVJ89" s="137"/>
      <c r="NVK89" s="137"/>
      <c r="NVL89" s="137"/>
      <c r="NVM89" s="137"/>
      <c r="NVN89" s="137"/>
      <c r="NVO89" s="137"/>
      <c r="NVP89" s="137"/>
      <c r="NVQ89" s="137"/>
      <c r="NVR89" s="137"/>
      <c r="NVS89" s="137"/>
      <c r="NVT89" s="137"/>
      <c r="NVU89" s="137"/>
      <c r="NVV89" s="137"/>
      <c r="NVW89" s="137"/>
      <c r="NVX89" s="137"/>
      <c r="NVY89" s="137"/>
      <c r="NVZ89" s="137"/>
      <c r="NWA89" s="137"/>
      <c r="NWB89" s="137"/>
      <c r="NWC89" s="137"/>
      <c r="NWD89" s="137"/>
      <c r="NWE89" s="137"/>
      <c r="NWF89" s="137"/>
      <c r="NWG89" s="137"/>
      <c r="NWH89" s="137"/>
      <c r="NWI89" s="137"/>
      <c r="NWJ89" s="137"/>
      <c r="NWK89" s="137"/>
      <c r="NWL89" s="137"/>
      <c r="NWM89" s="137"/>
      <c r="NWN89" s="137"/>
      <c r="NWO89" s="137"/>
      <c r="NWP89" s="137"/>
      <c r="NWQ89" s="137"/>
      <c r="NWR89" s="137"/>
      <c r="NWS89" s="137"/>
      <c r="NWT89" s="137"/>
      <c r="NWU89" s="137"/>
      <c r="NWV89" s="137"/>
      <c r="NWW89" s="137"/>
      <c r="NWX89" s="137"/>
      <c r="NWY89" s="137"/>
      <c r="NWZ89" s="137"/>
      <c r="NXA89" s="137"/>
      <c r="NXB89" s="137"/>
      <c r="NXC89" s="137"/>
      <c r="NXD89" s="137"/>
      <c r="NXE89" s="137"/>
      <c r="NXF89" s="137"/>
      <c r="NXG89" s="137"/>
      <c r="NXH89" s="137"/>
      <c r="NXI89" s="137"/>
      <c r="NXJ89" s="137"/>
      <c r="NXK89" s="137"/>
      <c r="NXL89" s="137"/>
      <c r="NXM89" s="137"/>
      <c r="NXN89" s="137"/>
      <c r="NXO89" s="137"/>
      <c r="NXP89" s="137"/>
      <c r="NXQ89" s="137"/>
      <c r="NXR89" s="137"/>
      <c r="NXS89" s="137"/>
      <c r="NXT89" s="137"/>
      <c r="NXU89" s="137"/>
      <c r="NXV89" s="137"/>
      <c r="NXW89" s="137"/>
      <c r="NXX89" s="137"/>
      <c r="NXY89" s="137"/>
      <c r="NXZ89" s="137"/>
      <c r="NYA89" s="137"/>
      <c r="NYB89" s="137"/>
      <c r="NYC89" s="137"/>
      <c r="NYD89" s="137"/>
      <c r="NYE89" s="137"/>
      <c r="NYF89" s="137"/>
      <c r="NYG89" s="137"/>
      <c r="NYH89" s="137"/>
      <c r="NYI89" s="137"/>
      <c r="NYJ89" s="137"/>
      <c r="NYK89" s="137"/>
      <c r="NYL89" s="137"/>
      <c r="NYM89" s="137"/>
      <c r="NYN89" s="137"/>
      <c r="NYO89" s="137"/>
      <c r="NYP89" s="137"/>
      <c r="NYQ89" s="137"/>
      <c r="NYR89" s="137"/>
      <c r="NYS89" s="137"/>
      <c r="NYT89" s="137"/>
      <c r="NYU89" s="137"/>
      <c r="NYV89" s="137"/>
      <c r="NYW89" s="137"/>
      <c r="NYX89" s="137"/>
      <c r="NYY89" s="137"/>
      <c r="NYZ89" s="137"/>
      <c r="NZA89" s="137"/>
      <c r="NZB89" s="137"/>
      <c r="NZC89" s="137"/>
      <c r="NZD89" s="137"/>
      <c r="NZE89" s="137"/>
      <c r="NZF89" s="137"/>
      <c r="NZG89" s="137"/>
      <c r="NZH89" s="137"/>
      <c r="NZI89" s="137"/>
      <c r="NZJ89" s="137"/>
      <c r="NZK89" s="137"/>
      <c r="NZL89" s="137"/>
      <c r="NZM89" s="137"/>
      <c r="NZN89" s="137"/>
      <c r="NZO89" s="137"/>
      <c r="NZP89" s="137"/>
      <c r="NZQ89" s="137"/>
      <c r="NZR89" s="137"/>
      <c r="NZS89" s="137"/>
      <c r="NZT89" s="137"/>
      <c r="NZU89" s="137"/>
      <c r="NZV89" s="137"/>
      <c r="NZW89" s="137"/>
      <c r="NZX89" s="137"/>
      <c r="NZY89" s="137"/>
      <c r="NZZ89" s="137"/>
      <c r="OAA89" s="137"/>
      <c r="OAB89" s="137"/>
      <c r="OAC89" s="137"/>
      <c r="OAD89" s="137"/>
      <c r="OAE89" s="137"/>
      <c r="OAF89" s="137"/>
      <c r="OAG89" s="137"/>
      <c r="OAH89" s="137"/>
      <c r="OAI89" s="137"/>
      <c r="OAJ89" s="137"/>
      <c r="OAK89" s="137"/>
      <c r="OAL89" s="137"/>
      <c r="OAM89" s="137"/>
      <c r="OAN89" s="137"/>
      <c r="OAO89" s="137"/>
      <c r="OAP89" s="137"/>
      <c r="OAQ89" s="137"/>
      <c r="OAR89" s="137"/>
      <c r="OAS89" s="137"/>
      <c r="OAT89" s="137"/>
      <c r="OAU89" s="137"/>
      <c r="OAV89" s="137"/>
      <c r="OAW89" s="137"/>
      <c r="OAX89" s="137"/>
      <c r="OAY89" s="137"/>
      <c r="OAZ89" s="137"/>
      <c r="OBA89" s="137"/>
      <c r="OBB89" s="137"/>
      <c r="OBC89" s="137"/>
      <c r="OBD89" s="137"/>
      <c r="OBE89" s="137"/>
      <c r="OBF89" s="137"/>
      <c r="OBG89" s="137"/>
      <c r="OBH89" s="137"/>
      <c r="OBI89" s="137"/>
      <c r="OBJ89" s="137"/>
      <c r="OBK89" s="137"/>
      <c r="OBL89" s="137"/>
      <c r="OBM89" s="137"/>
      <c r="OBN89" s="137"/>
      <c r="OBO89" s="137"/>
      <c r="OBP89" s="137"/>
      <c r="OBQ89" s="137"/>
      <c r="OBR89" s="137"/>
      <c r="OBS89" s="137"/>
      <c r="OBT89" s="137"/>
      <c r="OBU89" s="137"/>
      <c r="OBV89" s="137"/>
      <c r="OBW89" s="137"/>
      <c r="OBX89" s="137"/>
      <c r="OBY89" s="137"/>
      <c r="OBZ89" s="137"/>
      <c r="OCA89" s="137"/>
      <c r="OCB89" s="137"/>
      <c r="OCC89" s="137"/>
      <c r="OCD89" s="137"/>
      <c r="OCE89" s="137"/>
      <c r="OCF89" s="137"/>
      <c r="OCG89" s="137"/>
      <c r="OCH89" s="137"/>
      <c r="OCI89" s="137"/>
      <c r="OCJ89" s="137"/>
      <c r="OCK89" s="137"/>
      <c r="OCL89" s="137"/>
      <c r="OCM89" s="137"/>
      <c r="OCN89" s="137"/>
      <c r="OCO89" s="137"/>
      <c r="OCP89" s="137"/>
      <c r="OCQ89" s="137"/>
      <c r="OCR89" s="137"/>
      <c r="OCS89" s="137"/>
      <c r="OCT89" s="137"/>
      <c r="OCU89" s="137"/>
      <c r="OCV89" s="137"/>
      <c r="OCW89" s="137"/>
      <c r="OCX89" s="137"/>
      <c r="OCY89" s="137"/>
      <c r="OCZ89" s="137"/>
      <c r="ODA89" s="137"/>
      <c r="ODB89" s="137"/>
      <c r="ODC89" s="137"/>
      <c r="ODD89" s="137"/>
      <c r="ODE89" s="137"/>
      <c r="ODF89" s="137"/>
      <c r="ODG89" s="137"/>
      <c r="ODH89" s="137"/>
      <c r="ODI89" s="137"/>
      <c r="ODJ89" s="137"/>
      <c r="ODK89" s="137"/>
      <c r="ODL89" s="137"/>
      <c r="ODM89" s="137"/>
      <c r="ODN89" s="137"/>
      <c r="ODO89" s="137"/>
      <c r="ODP89" s="137"/>
      <c r="ODQ89" s="137"/>
      <c r="ODR89" s="137"/>
      <c r="ODS89" s="137"/>
      <c r="ODT89" s="137"/>
      <c r="ODU89" s="137"/>
      <c r="ODV89" s="137"/>
      <c r="ODW89" s="137"/>
      <c r="ODX89" s="137"/>
      <c r="ODY89" s="137"/>
      <c r="ODZ89" s="137"/>
      <c r="OEA89" s="137"/>
      <c r="OEB89" s="137"/>
      <c r="OEC89" s="137"/>
      <c r="OED89" s="137"/>
      <c r="OEE89" s="137"/>
      <c r="OEF89" s="137"/>
      <c r="OEG89" s="137"/>
      <c r="OEH89" s="137"/>
      <c r="OEI89" s="137"/>
      <c r="OEJ89" s="137"/>
      <c r="OEK89" s="137"/>
      <c r="OEL89" s="137"/>
      <c r="OEM89" s="137"/>
      <c r="OEN89" s="137"/>
      <c r="OEO89" s="137"/>
      <c r="OEP89" s="137"/>
      <c r="OEQ89" s="137"/>
      <c r="OER89" s="137"/>
      <c r="OES89" s="137"/>
      <c r="OET89" s="137"/>
      <c r="OEU89" s="137"/>
      <c r="OEV89" s="137"/>
      <c r="OEW89" s="137"/>
      <c r="OEX89" s="137"/>
      <c r="OEY89" s="137"/>
      <c r="OEZ89" s="137"/>
      <c r="OFA89" s="137"/>
      <c r="OFB89" s="137"/>
      <c r="OFC89" s="137"/>
      <c r="OFD89" s="137"/>
      <c r="OFE89" s="137"/>
      <c r="OFF89" s="137"/>
      <c r="OFG89" s="137"/>
      <c r="OFH89" s="137"/>
      <c r="OFI89" s="137"/>
      <c r="OFJ89" s="137"/>
      <c r="OFK89" s="137"/>
      <c r="OFL89" s="137"/>
      <c r="OFM89" s="137"/>
      <c r="OFN89" s="137"/>
      <c r="OFO89" s="137"/>
      <c r="OFP89" s="137"/>
      <c r="OFQ89" s="137"/>
      <c r="OFR89" s="137"/>
      <c r="OFS89" s="137"/>
      <c r="OFT89" s="137"/>
      <c r="OFU89" s="137"/>
      <c r="OFV89" s="137"/>
      <c r="OFW89" s="137"/>
      <c r="OFX89" s="137"/>
      <c r="OFY89" s="137"/>
      <c r="OFZ89" s="137"/>
      <c r="OGA89" s="137"/>
      <c r="OGB89" s="137"/>
      <c r="OGC89" s="137"/>
      <c r="OGD89" s="137"/>
      <c r="OGE89" s="137"/>
      <c r="OGF89" s="137"/>
      <c r="OGG89" s="137"/>
      <c r="OGH89" s="137"/>
      <c r="OGI89" s="137"/>
      <c r="OGJ89" s="137"/>
      <c r="OGK89" s="137"/>
      <c r="OGL89" s="137"/>
      <c r="OGM89" s="137"/>
      <c r="OGN89" s="137"/>
      <c r="OGO89" s="137"/>
      <c r="OGP89" s="137"/>
      <c r="OGQ89" s="137"/>
      <c r="OGR89" s="137"/>
      <c r="OGS89" s="137"/>
      <c r="OGT89" s="137"/>
      <c r="OGU89" s="137"/>
      <c r="OGV89" s="137"/>
      <c r="OGW89" s="137"/>
      <c r="OGX89" s="137"/>
      <c r="OGY89" s="137"/>
      <c r="OGZ89" s="137"/>
      <c r="OHA89" s="137"/>
      <c r="OHB89" s="137"/>
      <c r="OHC89" s="137"/>
      <c r="OHD89" s="137"/>
      <c r="OHE89" s="137"/>
      <c r="OHF89" s="137"/>
      <c r="OHG89" s="137"/>
      <c r="OHH89" s="137"/>
      <c r="OHI89" s="137"/>
      <c r="OHJ89" s="137"/>
      <c r="OHK89" s="137"/>
      <c r="OHL89" s="137"/>
      <c r="OHM89" s="137"/>
      <c r="OHN89" s="137"/>
      <c r="OHO89" s="137"/>
      <c r="OHP89" s="137"/>
      <c r="OHQ89" s="137"/>
      <c r="OHR89" s="137"/>
      <c r="OHS89" s="137"/>
      <c r="OHT89" s="137"/>
      <c r="OHU89" s="137"/>
      <c r="OHV89" s="137"/>
      <c r="OHW89" s="137"/>
      <c r="OHX89" s="137"/>
      <c r="OHY89" s="137"/>
      <c r="OHZ89" s="137"/>
      <c r="OIA89" s="137"/>
      <c r="OIB89" s="137"/>
      <c r="OIC89" s="137"/>
      <c r="OID89" s="137"/>
      <c r="OIE89" s="137"/>
      <c r="OIF89" s="137"/>
      <c r="OIG89" s="137"/>
      <c r="OIH89" s="137"/>
      <c r="OII89" s="137"/>
      <c r="OIJ89" s="137"/>
      <c r="OIK89" s="137"/>
      <c r="OIL89" s="137"/>
      <c r="OIM89" s="137"/>
      <c r="OIN89" s="137"/>
      <c r="OIO89" s="137"/>
      <c r="OIP89" s="137"/>
      <c r="OIQ89" s="137"/>
      <c r="OIR89" s="137"/>
      <c r="OIS89" s="137"/>
      <c r="OIT89" s="137"/>
      <c r="OIU89" s="137"/>
      <c r="OIV89" s="137"/>
      <c r="OIW89" s="137"/>
      <c r="OIX89" s="137"/>
      <c r="OIY89" s="137"/>
      <c r="OIZ89" s="137"/>
      <c r="OJA89" s="137"/>
      <c r="OJB89" s="137"/>
      <c r="OJC89" s="137"/>
      <c r="OJD89" s="137"/>
      <c r="OJE89" s="137"/>
      <c r="OJF89" s="137"/>
      <c r="OJG89" s="137"/>
      <c r="OJH89" s="137"/>
      <c r="OJI89" s="137"/>
      <c r="OJJ89" s="137"/>
      <c r="OJK89" s="137"/>
      <c r="OJL89" s="137"/>
      <c r="OJM89" s="137"/>
      <c r="OJN89" s="137"/>
      <c r="OJO89" s="137"/>
      <c r="OJP89" s="137"/>
      <c r="OJQ89" s="137"/>
      <c r="OJR89" s="137"/>
      <c r="OJS89" s="137"/>
      <c r="OJT89" s="137"/>
      <c r="OJU89" s="137"/>
      <c r="OJV89" s="137"/>
      <c r="OJW89" s="137"/>
      <c r="OJX89" s="137"/>
      <c r="OJY89" s="137"/>
      <c r="OJZ89" s="137"/>
      <c r="OKA89" s="137"/>
      <c r="OKB89" s="137"/>
      <c r="OKC89" s="137"/>
      <c r="OKD89" s="137"/>
      <c r="OKE89" s="137"/>
      <c r="OKF89" s="137"/>
      <c r="OKG89" s="137"/>
      <c r="OKH89" s="137"/>
      <c r="OKI89" s="137"/>
      <c r="OKJ89" s="137"/>
      <c r="OKK89" s="137"/>
      <c r="OKL89" s="137"/>
      <c r="OKM89" s="137"/>
      <c r="OKN89" s="137"/>
      <c r="OKO89" s="137"/>
      <c r="OKP89" s="137"/>
      <c r="OKQ89" s="137"/>
      <c r="OKR89" s="137"/>
      <c r="OKS89" s="137"/>
      <c r="OKT89" s="137"/>
      <c r="OKU89" s="137"/>
      <c r="OKV89" s="137"/>
      <c r="OKW89" s="137"/>
      <c r="OKX89" s="137"/>
      <c r="OKY89" s="137"/>
      <c r="OKZ89" s="137"/>
      <c r="OLA89" s="137"/>
      <c r="OLB89" s="137"/>
      <c r="OLC89" s="137"/>
      <c r="OLD89" s="137"/>
      <c r="OLE89" s="137"/>
      <c r="OLF89" s="137"/>
      <c r="OLG89" s="137"/>
      <c r="OLH89" s="137"/>
      <c r="OLI89" s="137"/>
      <c r="OLJ89" s="137"/>
      <c r="OLK89" s="137"/>
      <c r="OLL89" s="137"/>
      <c r="OLM89" s="137"/>
      <c r="OLN89" s="137"/>
      <c r="OLO89" s="137"/>
      <c r="OLP89" s="137"/>
      <c r="OLQ89" s="137"/>
      <c r="OLR89" s="137"/>
      <c r="OLS89" s="137"/>
      <c r="OLT89" s="137"/>
      <c r="OLU89" s="137"/>
      <c r="OLV89" s="137"/>
      <c r="OLW89" s="137"/>
      <c r="OLX89" s="137"/>
      <c r="OLY89" s="137"/>
      <c r="OLZ89" s="137"/>
      <c r="OMA89" s="137"/>
      <c r="OMB89" s="137"/>
      <c r="OMC89" s="137"/>
      <c r="OMD89" s="137"/>
      <c r="OME89" s="137"/>
      <c r="OMF89" s="137"/>
      <c r="OMG89" s="137"/>
      <c r="OMH89" s="137"/>
      <c r="OMI89" s="137"/>
      <c r="OMJ89" s="137"/>
      <c r="OMK89" s="137"/>
      <c r="OML89" s="137"/>
      <c r="OMM89" s="137"/>
      <c r="OMN89" s="137"/>
      <c r="OMO89" s="137"/>
      <c r="OMP89" s="137"/>
      <c r="OMQ89" s="137"/>
      <c r="OMR89" s="137"/>
      <c r="OMS89" s="137"/>
      <c r="OMT89" s="137"/>
      <c r="OMU89" s="137"/>
      <c r="OMV89" s="137"/>
      <c r="OMW89" s="137"/>
      <c r="OMX89" s="137"/>
      <c r="OMY89" s="137"/>
      <c r="OMZ89" s="137"/>
      <c r="ONA89" s="137"/>
      <c r="ONB89" s="137"/>
      <c r="ONC89" s="137"/>
      <c r="OND89" s="137"/>
      <c r="ONE89" s="137"/>
      <c r="ONF89" s="137"/>
      <c r="ONG89" s="137"/>
      <c r="ONH89" s="137"/>
      <c r="ONI89" s="137"/>
      <c r="ONJ89" s="137"/>
      <c r="ONK89" s="137"/>
      <c r="ONL89" s="137"/>
      <c r="ONM89" s="137"/>
      <c r="ONN89" s="137"/>
      <c r="ONO89" s="137"/>
      <c r="ONP89" s="137"/>
      <c r="ONQ89" s="137"/>
      <c r="ONR89" s="137"/>
      <c r="ONS89" s="137"/>
      <c r="ONT89" s="137"/>
      <c r="ONU89" s="137"/>
      <c r="ONV89" s="137"/>
      <c r="ONW89" s="137"/>
      <c r="ONX89" s="137"/>
      <c r="ONY89" s="137"/>
      <c r="ONZ89" s="137"/>
      <c r="OOA89" s="137"/>
      <c r="OOB89" s="137"/>
      <c r="OOC89" s="137"/>
      <c r="OOD89" s="137"/>
      <c r="OOE89" s="137"/>
      <c r="OOF89" s="137"/>
      <c r="OOG89" s="137"/>
      <c r="OOH89" s="137"/>
      <c r="OOI89" s="137"/>
      <c r="OOJ89" s="137"/>
      <c r="OOK89" s="137"/>
      <c r="OOL89" s="137"/>
      <c r="OOM89" s="137"/>
      <c r="OON89" s="137"/>
      <c r="OOO89" s="137"/>
      <c r="OOP89" s="137"/>
      <c r="OOQ89" s="137"/>
      <c r="OOR89" s="137"/>
      <c r="OOS89" s="137"/>
      <c r="OOT89" s="137"/>
      <c r="OOU89" s="137"/>
      <c r="OOV89" s="137"/>
      <c r="OOW89" s="137"/>
      <c r="OOX89" s="137"/>
      <c r="OOY89" s="137"/>
      <c r="OOZ89" s="137"/>
      <c r="OPA89" s="137"/>
      <c r="OPB89" s="137"/>
      <c r="OPC89" s="137"/>
      <c r="OPD89" s="137"/>
      <c r="OPE89" s="137"/>
      <c r="OPF89" s="137"/>
      <c r="OPG89" s="137"/>
      <c r="OPH89" s="137"/>
      <c r="OPI89" s="137"/>
      <c r="OPJ89" s="137"/>
      <c r="OPK89" s="137"/>
      <c r="OPL89" s="137"/>
      <c r="OPM89" s="137"/>
      <c r="OPN89" s="137"/>
      <c r="OPO89" s="137"/>
      <c r="OPP89" s="137"/>
      <c r="OPQ89" s="137"/>
      <c r="OPR89" s="137"/>
      <c r="OPS89" s="137"/>
      <c r="OPT89" s="137"/>
      <c r="OPU89" s="137"/>
      <c r="OPV89" s="137"/>
      <c r="OPW89" s="137"/>
      <c r="OPX89" s="137"/>
      <c r="OPY89" s="137"/>
      <c r="OPZ89" s="137"/>
      <c r="OQA89" s="137"/>
      <c r="OQB89" s="137"/>
      <c r="OQC89" s="137"/>
      <c r="OQD89" s="137"/>
      <c r="OQE89" s="137"/>
      <c r="OQF89" s="137"/>
      <c r="OQG89" s="137"/>
      <c r="OQH89" s="137"/>
      <c r="OQI89" s="137"/>
      <c r="OQJ89" s="137"/>
      <c r="OQK89" s="137"/>
      <c r="OQL89" s="137"/>
      <c r="OQM89" s="137"/>
      <c r="OQN89" s="137"/>
      <c r="OQO89" s="137"/>
      <c r="OQP89" s="137"/>
      <c r="OQQ89" s="137"/>
      <c r="OQR89" s="137"/>
      <c r="OQS89" s="137"/>
      <c r="OQT89" s="137"/>
      <c r="OQU89" s="137"/>
      <c r="OQV89" s="137"/>
      <c r="OQW89" s="137"/>
      <c r="OQX89" s="137"/>
      <c r="OQY89" s="137"/>
      <c r="OQZ89" s="137"/>
      <c r="ORA89" s="137"/>
      <c r="ORB89" s="137"/>
      <c r="ORC89" s="137"/>
      <c r="ORD89" s="137"/>
      <c r="ORE89" s="137"/>
      <c r="ORF89" s="137"/>
      <c r="ORG89" s="137"/>
      <c r="ORH89" s="137"/>
      <c r="ORI89" s="137"/>
      <c r="ORJ89" s="137"/>
      <c r="ORK89" s="137"/>
      <c r="ORL89" s="137"/>
      <c r="ORM89" s="137"/>
      <c r="ORN89" s="137"/>
      <c r="ORO89" s="137"/>
      <c r="ORP89" s="137"/>
      <c r="ORQ89" s="137"/>
      <c r="ORR89" s="137"/>
      <c r="ORS89" s="137"/>
      <c r="ORT89" s="137"/>
      <c r="ORU89" s="137"/>
      <c r="ORV89" s="137"/>
      <c r="ORW89" s="137"/>
      <c r="ORX89" s="137"/>
      <c r="ORY89" s="137"/>
      <c r="ORZ89" s="137"/>
      <c r="OSA89" s="137"/>
      <c r="OSB89" s="137"/>
      <c r="OSC89" s="137"/>
      <c r="OSD89" s="137"/>
      <c r="OSE89" s="137"/>
      <c r="OSF89" s="137"/>
      <c r="OSG89" s="137"/>
      <c r="OSH89" s="137"/>
      <c r="OSI89" s="137"/>
      <c r="OSJ89" s="137"/>
      <c r="OSK89" s="137"/>
      <c r="OSL89" s="137"/>
      <c r="OSM89" s="137"/>
      <c r="OSN89" s="137"/>
      <c r="OSO89" s="137"/>
      <c r="OSP89" s="137"/>
      <c r="OSQ89" s="137"/>
      <c r="OSR89" s="137"/>
      <c r="OSS89" s="137"/>
      <c r="OST89" s="137"/>
      <c r="OSU89" s="137"/>
      <c r="OSV89" s="137"/>
      <c r="OSW89" s="137"/>
      <c r="OSX89" s="137"/>
      <c r="OSY89" s="137"/>
      <c r="OSZ89" s="137"/>
      <c r="OTA89" s="137"/>
      <c r="OTB89" s="137"/>
      <c r="OTC89" s="137"/>
      <c r="OTD89" s="137"/>
      <c r="OTE89" s="137"/>
      <c r="OTF89" s="137"/>
      <c r="OTG89" s="137"/>
      <c r="OTH89" s="137"/>
      <c r="OTI89" s="137"/>
      <c r="OTJ89" s="137"/>
      <c r="OTK89" s="137"/>
      <c r="OTL89" s="137"/>
      <c r="OTM89" s="137"/>
      <c r="OTN89" s="137"/>
      <c r="OTO89" s="137"/>
      <c r="OTP89" s="137"/>
      <c r="OTQ89" s="137"/>
      <c r="OTR89" s="137"/>
      <c r="OTS89" s="137"/>
      <c r="OTT89" s="137"/>
      <c r="OTU89" s="137"/>
      <c r="OTV89" s="137"/>
      <c r="OTW89" s="137"/>
      <c r="OTX89" s="137"/>
      <c r="OTY89" s="137"/>
      <c r="OTZ89" s="137"/>
      <c r="OUA89" s="137"/>
      <c r="OUB89" s="137"/>
      <c r="OUC89" s="137"/>
      <c r="OUD89" s="137"/>
      <c r="OUE89" s="137"/>
      <c r="OUF89" s="137"/>
      <c r="OUG89" s="137"/>
      <c r="OUH89" s="137"/>
      <c r="OUI89" s="137"/>
      <c r="OUJ89" s="137"/>
      <c r="OUK89" s="137"/>
      <c r="OUL89" s="137"/>
      <c r="OUM89" s="137"/>
      <c r="OUN89" s="137"/>
      <c r="OUO89" s="137"/>
      <c r="OUP89" s="137"/>
      <c r="OUQ89" s="137"/>
      <c r="OUR89" s="137"/>
      <c r="OUS89" s="137"/>
      <c r="OUT89" s="137"/>
      <c r="OUU89" s="137"/>
      <c r="OUV89" s="137"/>
      <c r="OUW89" s="137"/>
      <c r="OUX89" s="137"/>
      <c r="OUY89" s="137"/>
      <c r="OUZ89" s="137"/>
      <c r="OVA89" s="137"/>
      <c r="OVB89" s="137"/>
      <c r="OVC89" s="137"/>
      <c r="OVD89" s="137"/>
      <c r="OVE89" s="137"/>
      <c r="OVF89" s="137"/>
      <c r="OVG89" s="137"/>
      <c r="OVH89" s="137"/>
      <c r="OVI89" s="137"/>
      <c r="OVJ89" s="137"/>
      <c r="OVK89" s="137"/>
      <c r="OVL89" s="137"/>
      <c r="OVM89" s="137"/>
      <c r="OVN89" s="137"/>
      <c r="OVO89" s="137"/>
      <c r="OVP89" s="137"/>
      <c r="OVQ89" s="137"/>
      <c r="OVR89" s="137"/>
      <c r="OVS89" s="137"/>
      <c r="OVT89" s="137"/>
      <c r="OVU89" s="137"/>
      <c r="OVV89" s="137"/>
      <c r="OVW89" s="137"/>
      <c r="OVX89" s="137"/>
      <c r="OVY89" s="137"/>
      <c r="OVZ89" s="137"/>
      <c r="OWA89" s="137"/>
      <c r="OWB89" s="137"/>
      <c r="OWC89" s="137"/>
      <c r="OWD89" s="137"/>
      <c r="OWE89" s="137"/>
      <c r="OWF89" s="137"/>
      <c r="OWG89" s="137"/>
      <c r="OWH89" s="137"/>
      <c r="OWI89" s="137"/>
      <c r="OWJ89" s="137"/>
      <c r="OWK89" s="137"/>
      <c r="OWL89" s="137"/>
      <c r="OWM89" s="137"/>
      <c r="OWN89" s="137"/>
      <c r="OWO89" s="137"/>
      <c r="OWP89" s="137"/>
      <c r="OWQ89" s="137"/>
      <c r="OWR89" s="137"/>
      <c r="OWS89" s="137"/>
      <c r="OWT89" s="137"/>
      <c r="OWU89" s="137"/>
      <c r="OWV89" s="137"/>
      <c r="OWW89" s="137"/>
      <c r="OWX89" s="137"/>
      <c r="OWY89" s="137"/>
      <c r="OWZ89" s="137"/>
      <c r="OXA89" s="137"/>
      <c r="OXB89" s="137"/>
      <c r="OXC89" s="137"/>
      <c r="OXD89" s="137"/>
      <c r="OXE89" s="137"/>
      <c r="OXF89" s="137"/>
      <c r="OXG89" s="137"/>
      <c r="OXH89" s="137"/>
      <c r="OXI89" s="137"/>
      <c r="OXJ89" s="137"/>
      <c r="OXK89" s="137"/>
      <c r="OXL89" s="137"/>
      <c r="OXM89" s="137"/>
      <c r="OXN89" s="137"/>
      <c r="OXO89" s="137"/>
      <c r="OXP89" s="137"/>
      <c r="OXQ89" s="137"/>
      <c r="OXR89" s="137"/>
      <c r="OXS89" s="137"/>
      <c r="OXT89" s="137"/>
      <c r="OXU89" s="137"/>
      <c r="OXV89" s="137"/>
      <c r="OXW89" s="137"/>
      <c r="OXX89" s="137"/>
      <c r="OXY89" s="137"/>
      <c r="OXZ89" s="137"/>
      <c r="OYA89" s="137"/>
      <c r="OYB89" s="137"/>
      <c r="OYC89" s="137"/>
      <c r="OYD89" s="137"/>
      <c r="OYE89" s="137"/>
      <c r="OYF89" s="137"/>
      <c r="OYG89" s="137"/>
      <c r="OYH89" s="137"/>
      <c r="OYI89" s="137"/>
      <c r="OYJ89" s="137"/>
      <c r="OYK89" s="137"/>
      <c r="OYL89" s="137"/>
      <c r="OYM89" s="137"/>
      <c r="OYN89" s="137"/>
      <c r="OYO89" s="137"/>
      <c r="OYP89" s="137"/>
      <c r="OYQ89" s="137"/>
      <c r="OYR89" s="137"/>
      <c r="OYS89" s="137"/>
      <c r="OYT89" s="137"/>
      <c r="OYU89" s="137"/>
      <c r="OYV89" s="137"/>
      <c r="OYW89" s="137"/>
      <c r="OYX89" s="137"/>
      <c r="OYY89" s="137"/>
      <c r="OYZ89" s="137"/>
      <c r="OZA89" s="137"/>
      <c r="OZB89" s="137"/>
      <c r="OZC89" s="137"/>
      <c r="OZD89" s="137"/>
      <c r="OZE89" s="137"/>
      <c r="OZF89" s="137"/>
      <c r="OZG89" s="137"/>
      <c r="OZH89" s="137"/>
      <c r="OZI89" s="137"/>
      <c r="OZJ89" s="137"/>
      <c r="OZK89" s="137"/>
      <c r="OZL89" s="137"/>
      <c r="OZM89" s="137"/>
      <c r="OZN89" s="137"/>
      <c r="OZO89" s="137"/>
      <c r="OZP89" s="137"/>
      <c r="OZQ89" s="137"/>
      <c r="OZR89" s="137"/>
      <c r="OZS89" s="137"/>
      <c r="OZT89" s="137"/>
      <c r="OZU89" s="137"/>
      <c r="OZV89" s="137"/>
      <c r="OZW89" s="137"/>
      <c r="OZX89" s="137"/>
      <c r="OZY89" s="137"/>
      <c r="OZZ89" s="137"/>
      <c r="PAA89" s="137"/>
      <c r="PAB89" s="137"/>
      <c r="PAC89" s="137"/>
      <c r="PAD89" s="137"/>
      <c r="PAE89" s="137"/>
      <c r="PAF89" s="137"/>
      <c r="PAG89" s="137"/>
      <c r="PAH89" s="137"/>
      <c r="PAI89" s="137"/>
      <c r="PAJ89" s="137"/>
      <c r="PAK89" s="137"/>
      <c r="PAL89" s="137"/>
      <c r="PAM89" s="137"/>
      <c r="PAN89" s="137"/>
      <c r="PAO89" s="137"/>
      <c r="PAP89" s="137"/>
      <c r="PAQ89" s="137"/>
      <c r="PAR89" s="137"/>
      <c r="PAS89" s="137"/>
      <c r="PAT89" s="137"/>
      <c r="PAU89" s="137"/>
      <c r="PAV89" s="137"/>
      <c r="PAW89" s="137"/>
      <c r="PAX89" s="137"/>
      <c r="PAY89" s="137"/>
      <c r="PAZ89" s="137"/>
      <c r="PBA89" s="137"/>
      <c r="PBB89" s="137"/>
      <c r="PBC89" s="137"/>
      <c r="PBD89" s="137"/>
      <c r="PBE89" s="137"/>
      <c r="PBF89" s="137"/>
      <c r="PBG89" s="137"/>
      <c r="PBH89" s="137"/>
      <c r="PBI89" s="137"/>
      <c r="PBJ89" s="137"/>
      <c r="PBK89" s="137"/>
      <c r="PBL89" s="137"/>
      <c r="PBM89" s="137"/>
      <c r="PBN89" s="137"/>
      <c r="PBO89" s="137"/>
      <c r="PBP89" s="137"/>
      <c r="PBQ89" s="137"/>
      <c r="PBR89" s="137"/>
      <c r="PBS89" s="137"/>
      <c r="PBT89" s="137"/>
      <c r="PBU89" s="137"/>
      <c r="PBV89" s="137"/>
      <c r="PBW89" s="137"/>
      <c r="PBX89" s="137"/>
      <c r="PBY89" s="137"/>
      <c r="PBZ89" s="137"/>
      <c r="PCA89" s="137"/>
      <c r="PCB89" s="137"/>
      <c r="PCC89" s="137"/>
      <c r="PCD89" s="137"/>
      <c r="PCE89" s="137"/>
      <c r="PCF89" s="137"/>
      <c r="PCG89" s="137"/>
      <c r="PCH89" s="137"/>
      <c r="PCI89" s="137"/>
      <c r="PCJ89" s="137"/>
      <c r="PCK89" s="137"/>
      <c r="PCL89" s="137"/>
      <c r="PCM89" s="137"/>
      <c r="PCN89" s="137"/>
      <c r="PCO89" s="137"/>
      <c r="PCP89" s="137"/>
      <c r="PCQ89" s="137"/>
      <c r="PCR89" s="137"/>
      <c r="PCS89" s="137"/>
      <c r="PCT89" s="137"/>
      <c r="PCU89" s="137"/>
      <c r="PCV89" s="137"/>
      <c r="PCW89" s="137"/>
      <c r="PCX89" s="137"/>
      <c r="PCY89" s="137"/>
      <c r="PCZ89" s="137"/>
      <c r="PDA89" s="137"/>
      <c r="PDB89" s="137"/>
      <c r="PDC89" s="137"/>
      <c r="PDD89" s="137"/>
      <c r="PDE89" s="137"/>
      <c r="PDF89" s="137"/>
      <c r="PDG89" s="137"/>
      <c r="PDH89" s="137"/>
      <c r="PDI89" s="137"/>
      <c r="PDJ89" s="137"/>
      <c r="PDK89" s="137"/>
      <c r="PDL89" s="137"/>
      <c r="PDM89" s="137"/>
      <c r="PDN89" s="137"/>
      <c r="PDO89" s="137"/>
      <c r="PDP89" s="137"/>
      <c r="PDQ89" s="137"/>
      <c r="PDR89" s="137"/>
      <c r="PDS89" s="137"/>
      <c r="PDT89" s="137"/>
      <c r="PDU89" s="137"/>
      <c r="PDV89" s="137"/>
      <c r="PDW89" s="137"/>
      <c r="PDX89" s="137"/>
      <c r="PDY89" s="137"/>
      <c r="PDZ89" s="137"/>
      <c r="PEA89" s="137"/>
      <c r="PEB89" s="137"/>
      <c r="PEC89" s="137"/>
      <c r="PED89" s="137"/>
      <c r="PEE89" s="137"/>
      <c r="PEF89" s="137"/>
      <c r="PEG89" s="137"/>
      <c r="PEH89" s="137"/>
      <c r="PEI89" s="137"/>
      <c r="PEJ89" s="137"/>
      <c r="PEK89" s="137"/>
      <c r="PEL89" s="137"/>
      <c r="PEM89" s="137"/>
      <c r="PEN89" s="137"/>
      <c r="PEO89" s="137"/>
      <c r="PEP89" s="137"/>
      <c r="PEQ89" s="137"/>
      <c r="PER89" s="137"/>
      <c r="PES89" s="137"/>
      <c r="PET89" s="137"/>
      <c r="PEU89" s="137"/>
      <c r="PEV89" s="137"/>
      <c r="PEW89" s="137"/>
      <c r="PEX89" s="137"/>
      <c r="PEY89" s="137"/>
      <c r="PEZ89" s="137"/>
      <c r="PFA89" s="137"/>
      <c r="PFB89" s="137"/>
      <c r="PFC89" s="137"/>
      <c r="PFD89" s="137"/>
      <c r="PFE89" s="137"/>
      <c r="PFF89" s="137"/>
      <c r="PFG89" s="137"/>
      <c r="PFH89" s="137"/>
      <c r="PFI89" s="137"/>
      <c r="PFJ89" s="137"/>
      <c r="PFK89" s="137"/>
      <c r="PFL89" s="137"/>
      <c r="PFM89" s="137"/>
      <c r="PFN89" s="137"/>
      <c r="PFO89" s="137"/>
      <c r="PFP89" s="137"/>
      <c r="PFQ89" s="137"/>
      <c r="PFR89" s="137"/>
      <c r="PFS89" s="137"/>
      <c r="PFT89" s="137"/>
      <c r="PFU89" s="137"/>
      <c r="PFV89" s="137"/>
      <c r="PFW89" s="137"/>
      <c r="PFX89" s="137"/>
      <c r="PFY89" s="137"/>
      <c r="PFZ89" s="137"/>
      <c r="PGA89" s="137"/>
      <c r="PGB89" s="137"/>
      <c r="PGC89" s="137"/>
      <c r="PGD89" s="137"/>
      <c r="PGE89" s="137"/>
      <c r="PGF89" s="137"/>
      <c r="PGG89" s="137"/>
      <c r="PGH89" s="137"/>
      <c r="PGI89" s="137"/>
      <c r="PGJ89" s="137"/>
      <c r="PGK89" s="137"/>
      <c r="PGL89" s="137"/>
      <c r="PGM89" s="137"/>
      <c r="PGN89" s="137"/>
      <c r="PGO89" s="137"/>
      <c r="PGP89" s="137"/>
      <c r="PGQ89" s="137"/>
      <c r="PGR89" s="137"/>
      <c r="PGS89" s="137"/>
      <c r="PGT89" s="137"/>
      <c r="PGU89" s="137"/>
      <c r="PGV89" s="137"/>
      <c r="PGW89" s="137"/>
      <c r="PGX89" s="137"/>
      <c r="PGY89" s="137"/>
      <c r="PGZ89" s="137"/>
      <c r="PHA89" s="137"/>
      <c r="PHB89" s="137"/>
      <c r="PHC89" s="137"/>
      <c r="PHD89" s="137"/>
      <c r="PHE89" s="137"/>
      <c r="PHF89" s="137"/>
      <c r="PHG89" s="137"/>
      <c r="PHH89" s="137"/>
      <c r="PHI89" s="137"/>
      <c r="PHJ89" s="137"/>
      <c r="PHK89" s="137"/>
      <c r="PHL89" s="137"/>
      <c r="PHM89" s="137"/>
      <c r="PHN89" s="137"/>
      <c r="PHO89" s="137"/>
      <c r="PHP89" s="137"/>
      <c r="PHQ89" s="137"/>
      <c r="PHR89" s="137"/>
      <c r="PHS89" s="137"/>
      <c r="PHT89" s="137"/>
      <c r="PHU89" s="137"/>
      <c r="PHV89" s="137"/>
      <c r="PHW89" s="137"/>
      <c r="PHX89" s="137"/>
      <c r="PHY89" s="137"/>
      <c r="PHZ89" s="137"/>
      <c r="PIA89" s="137"/>
      <c r="PIB89" s="137"/>
      <c r="PIC89" s="137"/>
      <c r="PID89" s="137"/>
      <c r="PIE89" s="137"/>
      <c r="PIF89" s="137"/>
      <c r="PIG89" s="137"/>
      <c r="PIH89" s="137"/>
      <c r="PII89" s="137"/>
      <c r="PIJ89" s="137"/>
      <c r="PIK89" s="137"/>
      <c r="PIL89" s="137"/>
      <c r="PIM89" s="137"/>
      <c r="PIN89" s="137"/>
      <c r="PIO89" s="137"/>
      <c r="PIP89" s="137"/>
      <c r="PIQ89" s="137"/>
      <c r="PIR89" s="137"/>
      <c r="PIS89" s="137"/>
      <c r="PIT89" s="137"/>
      <c r="PIU89" s="137"/>
      <c r="PIV89" s="137"/>
      <c r="PIW89" s="137"/>
      <c r="PIX89" s="137"/>
      <c r="PIY89" s="137"/>
      <c r="PIZ89" s="137"/>
      <c r="PJA89" s="137"/>
      <c r="PJB89" s="137"/>
      <c r="PJC89" s="137"/>
      <c r="PJD89" s="137"/>
      <c r="PJE89" s="137"/>
      <c r="PJF89" s="137"/>
      <c r="PJG89" s="137"/>
      <c r="PJH89" s="137"/>
      <c r="PJI89" s="137"/>
      <c r="PJJ89" s="137"/>
      <c r="PJK89" s="137"/>
      <c r="PJL89" s="137"/>
      <c r="PJM89" s="137"/>
      <c r="PJN89" s="137"/>
      <c r="PJO89" s="137"/>
      <c r="PJP89" s="137"/>
      <c r="PJQ89" s="137"/>
      <c r="PJR89" s="137"/>
      <c r="PJS89" s="137"/>
      <c r="PJT89" s="137"/>
      <c r="PJU89" s="137"/>
      <c r="PJV89" s="137"/>
      <c r="PJW89" s="137"/>
      <c r="PJX89" s="137"/>
      <c r="PJY89" s="137"/>
      <c r="PJZ89" s="137"/>
      <c r="PKA89" s="137"/>
      <c r="PKB89" s="137"/>
      <c r="PKC89" s="137"/>
      <c r="PKD89" s="137"/>
      <c r="PKE89" s="137"/>
      <c r="PKF89" s="137"/>
      <c r="PKG89" s="137"/>
      <c r="PKH89" s="137"/>
      <c r="PKI89" s="137"/>
      <c r="PKJ89" s="137"/>
      <c r="PKK89" s="137"/>
      <c r="PKL89" s="137"/>
      <c r="PKM89" s="137"/>
      <c r="PKN89" s="137"/>
      <c r="PKO89" s="137"/>
      <c r="PKP89" s="137"/>
      <c r="PKQ89" s="137"/>
      <c r="PKR89" s="137"/>
      <c r="PKS89" s="137"/>
      <c r="PKT89" s="137"/>
      <c r="PKU89" s="137"/>
      <c r="PKV89" s="137"/>
      <c r="PKW89" s="137"/>
      <c r="PKX89" s="137"/>
      <c r="PKY89" s="137"/>
      <c r="PKZ89" s="137"/>
      <c r="PLA89" s="137"/>
      <c r="PLB89" s="137"/>
      <c r="PLC89" s="137"/>
      <c r="PLD89" s="137"/>
      <c r="PLE89" s="137"/>
      <c r="PLF89" s="137"/>
      <c r="PLG89" s="137"/>
      <c r="PLH89" s="137"/>
      <c r="PLI89" s="137"/>
      <c r="PLJ89" s="137"/>
      <c r="PLK89" s="137"/>
      <c r="PLL89" s="137"/>
      <c r="PLM89" s="137"/>
      <c r="PLN89" s="137"/>
      <c r="PLO89" s="137"/>
      <c r="PLP89" s="137"/>
      <c r="PLQ89" s="137"/>
      <c r="PLR89" s="137"/>
      <c r="PLS89" s="137"/>
      <c r="PLT89" s="137"/>
      <c r="PLU89" s="137"/>
      <c r="PLV89" s="137"/>
      <c r="PLW89" s="137"/>
      <c r="PLX89" s="137"/>
      <c r="PLY89" s="137"/>
      <c r="PLZ89" s="137"/>
      <c r="PMA89" s="137"/>
      <c r="PMB89" s="137"/>
      <c r="PMC89" s="137"/>
      <c r="PMD89" s="137"/>
      <c r="PME89" s="137"/>
      <c r="PMF89" s="137"/>
      <c r="PMG89" s="137"/>
      <c r="PMH89" s="137"/>
      <c r="PMI89" s="137"/>
      <c r="PMJ89" s="137"/>
      <c r="PMK89" s="137"/>
      <c r="PML89" s="137"/>
      <c r="PMM89" s="137"/>
      <c r="PMN89" s="137"/>
      <c r="PMO89" s="137"/>
      <c r="PMP89" s="137"/>
      <c r="PMQ89" s="137"/>
      <c r="PMR89" s="137"/>
      <c r="PMS89" s="137"/>
      <c r="PMT89" s="137"/>
      <c r="PMU89" s="137"/>
      <c r="PMV89" s="137"/>
      <c r="PMW89" s="137"/>
      <c r="PMX89" s="137"/>
      <c r="PMY89" s="137"/>
      <c r="PMZ89" s="137"/>
      <c r="PNA89" s="137"/>
      <c r="PNB89" s="137"/>
      <c r="PNC89" s="137"/>
      <c r="PND89" s="137"/>
      <c r="PNE89" s="137"/>
      <c r="PNF89" s="137"/>
      <c r="PNG89" s="137"/>
      <c r="PNH89" s="137"/>
      <c r="PNI89" s="137"/>
      <c r="PNJ89" s="137"/>
      <c r="PNK89" s="137"/>
      <c r="PNL89" s="137"/>
      <c r="PNM89" s="137"/>
      <c r="PNN89" s="137"/>
      <c r="PNO89" s="137"/>
      <c r="PNP89" s="137"/>
      <c r="PNQ89" s="137"/>
      <c r="PNR89" s="137"/>
      <c r="PNS89" s="137"/>
      <c r="PNT89" s="137"/>
      <c r="PNU89" s="137"/>
      <c r="PNV89" s="137"/>
      <c r="PNW89" s="137"/>
      <c r="PNX89" s="137"/>
      <c r="PNY89" s="137"/>
      <c r="PNZ89" s="137"/>
      <c r="POA89" s="137"/>
      <c r="POB89" s="137"/>
      <c r="POC89" s="137"/>
      <c r="POD89" s="137"/>
      <c r="POE89" s="137"/>
      <c r="POF89" s="137"/>
      <c r="POG89" s="137"/>
      <c r="POH89" s="137"/>
      <c r="POI89" s="137"/>
      <c r="POJ89" s="137"/>
      <c r="POK89" s="137"/>
      <c r="POL89" s="137"/>
      <c r="POM89" s="137"/>
      <c r="PON89" s="137"/>
      <c r="POO89" s="137"/>
      <c r="POP89" s="137"/>
      <c r="POQ89" s="137"/>
      <c r="POR89" s="137"/>
      <c r="POS89" s="137"/>
      <c r="POT89" s="137"/>
      <c r="POU89" s="137"/>
      <c r="POV89" s="137"/>
      <c r="POW89" s="137"/>
      <c r="POX89" s="137"/>
      <c r="POY89" s="137"/>
      <c r="POZ89" s="137"/>
      <c r="PPA89" s="137"/>
      <c r="PPB89" s="137"/>
      <c r="PPC89" s="137"/>
      <c r="PPD89" s="137"/>
      <c r="PPE89" s="137"/>
      <c r="PPF89" s="137"/>
      <c r="PPG89" s="137"/>
      <c r="PPH89" s="137"/>
      <c r="PPI89" s="137"/>
      <c r="PPJ89" s="137"/>
      <c r="PPK89" s="137"/>
      <c r="PPL89" s="137"/>
      <c r="PPM89" s="137"/>
      <c r="PPN89" s="137"/>
      <c r="PPO89" s="137"/>
      <c r="PPP89" s="137"/>
      <c r="PPQ89" s="137"/>
      <c r="PPR89" s="137"/>
      <c r="PPS89" s="137"/>
      <c r="PPT89" s="137"/>
      <c r="PPU89" s="137"/>
      <c r="PPV89" s="137"/>
      <c r="PPW89" s="137"/>
      <c r="PPX89" s="137"/>
      <c r="PPY89" s="137"/>
      <c r="PPZ89" s="137"/>
      <c r="PQA89" s="137"/>
      <c r="PQB89" s="137"/>
      <c r="PQC89" s="137"/>
      <c r="PQD89" s="137"/>
      <c r="PQE89" s="137"/>
      <c r="PQF89" s="137"/>
      <c r="PQG89" s="137"/>
      <c r="PQH89" s="137"/>
      <c r="PQI89" s="137"/>
      <c r="PQJ89" s="137"/>
      <c r="PQK89" s="137"/>
      <c r="PQL89" s="137"/>
      <c r="PQM89" s="137"/>
      <c r="PQN89" s="137"/>
      <c r="PQO89" s="137"/>
      <c r="PQP89" s="137"/>
      <c r="PQQ89" s="137"/>
      <c r="PQR89" s="137"/>
      <c r="PQS89" s="137"/>
      <c r="PQT89" s="137"/>
      <c r="PQU89" s="137"/>
      <c r="PQV89" s="137"/>
      <c r="PQW89" s="137"/>
      <c r="PQX89" s="137"/>
      <c r="PQY89" s="137"/>
      <c r="PQZ89" s="137"/>
      <c r="PRA89" s="137"/>
      <c r="PRB89" s="137"/>
      <c r="PRC89" s="137"/>
      <c r="PRD89" s="137"/>
      <c r="PRE89" s="137"/>
      <c r="PRF89" s="137"/>
      <c r="PRG89" s="137"/>
      <c r="PRH89" s="137"/>
      <c r="PRI89" s="137"/>
      <c r="PRJ89" s="137"/>
      <c r="PRK89" s="137"/>
      <c r="PRL89" s="137"/>
      <c r="PRM89" s="137"/>
      <c r="PRN89" s="137"/>
      <c r="PRO89" s="137"/>
      <c r="PRP89" s="137"/>
      <c r="PRQ89" s="137"/>
      <c r="PRR89" s="137"/>
      <c r="PRS89" s="137"/>
      <c r="PRT89" s="137"/>
      <c r="PRU89" s="137"/>
      <c r="PRV89" s="137"/>
      <c r="PRW89" s="137"/>
      <c r="PRX89" s="137"/>
      <c r="PRY89" s="137"/>
      <c r="PRZ89" s="137"/>
      <c r="PSA89" s="137"/>
      <c r="PSB89" s="137"/>
      <c r="PSC89" s="137"/>
      <c r="PSD89" s="137"/>
      <c r="PSE89" s="137"/>
      <c r="PSF89" s="137"/>
      <c r="PSG89" s="137"/>
      <c r="PSH89" s="137"/>
      <c r="PSI89" s="137"/>
      <c r="PSJ89" s="137"/>
      <c r="PSK89" s="137"/>
      <c r="PSL89" s="137"/>
      <c r="PSM89" s="137"/>
      <c r="PSN89" s="137"/>
      <c r="PSO89" s="137"/>
      <c r="PSP89" s="137"/>
      <c r="PSQ89" s="137"/>
      <c r="PSR89" s="137"/>
      <c r="PSS89" s="137"/>
      <c r="PST89" s="137"/>
      <c r="PSU89" s="137"/>
      <c r="PSV89" s="137"/>
      <c r="PSW89" s="137"/>
      <c r="PSX89" s="137"/>
      <c r="PSY89" s="137"/>
      <c r="PSZ89" s="137"/>
      <c r="PTA89" s="137"/>
      <c r="PTB89" s="137"/>
      <c r="PTC89" s="137"/>
      <c r="PTD89" s="137"/>
      <c r="PTE89" s="137"/>
      <c r="PTF89" s="137"/>
      <c r="PTG89" s="137"/>
      <c r="PTH89" s="137"/>
      <c r="PTI89" s="137"/>
      <c r="PTJ89" s="137"/>
      <c r="PTK89" s="137"/>
      <c r="PTL89" s="137"/>
      <c r="PTM89" s="137"/>
      <c r="PTN89" s="137"/>
      <c r="PTO89" s="137"/>
      <c r="PTP89" s="137"/>
      <c r="PTQ89" s="137"/>
      <c r="PTR89" s="137"/>
      <c r="PTS89" s="137"/>
      <c r="PTT89" s="137"/>
      <c r="PTU89" s="137"/>
      <c r="PTV89" s="137"/>
      <c r="PTW89" s="137"/>
      <c r="PTX89" s="137"/>
      <c r="PTY89" s="137"/>
      <c r="PTZ89" s="137"/>
      <c r="PUA89" s="137"/>
      <c r="PUB89" s="137"/>
      <c r="PUC89" s="137"/>
      <c r="PUD89" s="137"/>
      <c r="PUE89" s="137"/>
      <c r="PUF89" s="137"/>
      <c r="PUG89" s="137"/>
      <c r="PUH89" s="137"/>
      <c r="PUI89" s="137"/>
      <c r="PUJ89" s="137"/>
      <c r="PUK89" s="137"/>
      <c r="PUL89" s="137"/>
      <c r="PUM89" s="137"/>
      <c r="PUN89" s="137"/>
      <c r="PUO89" s="137"/>
      <c r="PUP89" s="137"/>
      <c r="PUQ89" s="137"/>
      <c r="PUR89" s="137"/>
      <c r="PUS89" s="137"/>
      <c r="PUT89" s="137"/>
      <c r="PUU89" s="137"/>
      <c r="PUV89" s="137"/>
      <c r="PUW89" s="137"/>
      <c r="PUX89" s="137"/>
      <c r="PUY89" s="137"/>
      <c r="PUZ89" s="137"/>
      <c r="PVA89" s="137"/>
      <c r="PVB89" s="137"/>
      <c r="PVC89" s="137"/>
      <c r="PVD89" s="137"/>
      <c r="PVE89" s="137"/>
      <c r="PVF89" s="137"/>
      <c r="PVG89" s="137"/>
      <c r="PVH89" s="137"/>
      <c r="PVI89" s="137"/>
      <c r="PVJ89" s="137"/>
      <c r="PVK89" s="137"/>
      <c r="PVL89" s="137"/>
      <c r="PVM89" s="137"/>
      <c r="PVN89" s="137"/>
      <c r="PVO89" s="137"/>
      <c r="PVP89" s="137"/>
      <c r="PVQ89" s="137"/>
      <c r="PVR89" s="137"/>
      <c r="PVS89" s="137"/>
      <c r="PVT89" s="137"/>
      <c r="PVU89" s="137"/>
      <c r="PVV89" s="137"/>
      <c r="PVW89" s="137"/>
      <c r="PVX89" s="137"/>
      <c r="PVY89" s="137"/>
      <c r="PVZ89" s="137"/>
      <c r="PWA89" s="137"/>
      <c r="PWB89" s="137"/>
      <c r="PWC89" s="137"/>
      <c r="PWD89" s="137"/>
      <c r="PWE89" s="137"/>
      <c r="PWF89" s="137"/>
      <c r="PWG89" s="137"/>
      <c r="PWH89" s="137"/>
      <c r="PWI89" s="137"/>
      <c r="PWJ89" s="137"/>
      <c r="PWK89" s="137"/>
      <c r="PWL89" s="137"/>
      <c r="PWM89" s="137"/>
      <c r="PWN89" s="137"/>
      <c r="PWO89" s="137"/>
      <c r="PWP89" s="137"/>
      <c r="PWQ89" s="137"/>
      <c r="PWR89" s="137"/>
      <c r="PWS89" s="137"/>
      <c r="PWT89" s="137"/>
      <c r="PWU89" s="137"/>
      <c r="PWV89" s="137"/>
      <c r="PWW89" s="137"/>
      <c r="PWX89" s="137"/>
      <c r="PWY89" s="137"/>
      <c r="PWZ89" s="137"/>
      <c r="PXA89" s="137"/>
      <c r="PXB89" s="137"/>
      <c r="PXC89" s="137"/>
      <c r="PXD89" s="137"/>
      <c r="PXE89" s="137"/>
      <c r="PXF89" s="137"/>
      <c r="PXG89" s="137"/>
      <c r="PXH89" s="137"/>
      <c r="PXI89" s="137"/>
      <c r="PXJ89" s="137"/>
      <c r="PXK89" s="137"/>
      <c r="PXL89" s="137"/>
      <c r="PXM89" s="137"/>
      <c r="PXN89" s="137"/>
      <c r="PXO89" s="137"/>
      <c r="PXP89" s="137"/>
      <c r="PXQ89" s="137"/>
      <c r="PXR89" s="137"/>
      <c r="PXS89" s="137"/>
      <c r="PXT89" s="137"/>
      <c r="PXU89" s="137"/>
      <c r="PXV89" s="137"/>
      <c r="PXW89" s="137"/>
      <c r="PXX89" s="137"/>
      <c r="PXY89" s="137"/>
      <c r="PXZ89" s="137"/>
      <c r="PYA89" s="137"/>
      <c r="PYB89" s="137"/>
      <c r="PYC89" s="137"/>
      <c r="PYD89" s="137"/>
      <c r="PYE89" s="137"/>
      <c r="PYF89" s="137"/>
      <c r="PYG89" s="137"/>
      <c r="PYH89" s="137"/>
      <c r="PYI89" s="137"/>
      <c r="PYJ89" s="137"/>
      <c r="PYK89" s="137"/>
      <c r="PYL89" s="137"/>
      <c r="PYM89" s="137"/>
      <c r="PYN89" s="137"/>
      <c r="PYO89" s="137"/>
      <c r="PYP89" s="137"/>
      <c r="PYQ89" s="137"/>
      <c r="PYR89" s="137"/>
      <c r="PYS89" s="137"/>
      <c r="PYT89" s="137"/>
      <c r="PYU89" s="137"/>
      <c r="PYV89" s="137"/>
      <c r="PYW89" s="137"/>
      <c r="PYX89" s="137"/>
      <c r="PYY89" s="137"/>
      <c r="PYZ89" s="137"/>
      <c r="PZA89" s="137"/>
      <c r="PZB89" s="137"/>
      <c r="PZC89" s="137"/>
      <c r="PZD89" s="137"/>
      <c r="PZE89" s="137"/>
      <c r="PZF89" s="137"/>
      <c r="PZG89" s="137"/>
      <c r="PZH89" s="137"/>
      <c r="PZI89" s="137"/>
      <c r="PZJ89" s="137"/>
      <c r="PZK89" s="137"/>
      <c r="PZL89" s="137"/>
      <c r="PZM89" s="137"/>
      <c r="PZN89" s="137"/>
      <c r="PZO89" s="137"/>
      <c r="PZP89" s="137"/>
      <c r="PZQ89" s="137"/>
      <c r="PZR89" s="137"/>
      <c r="PZS89" s="137"/>
      <c r="PZT89" s="137"/>
      <c r="PZU89" s="137"/>
      <c r="PZV89" s="137"/>
      <c r="PZW89" s="137"/>
      <c r="PZX89" s="137"/>
      <c r="PZY89" s="137"/>
      <c r="PZZ89" s="137"/>
      <c r="QAA89" s="137"/>
      <c r="QAB89" s="137"/>
      <c r="QAC89" s="137"/>
      <c r="QAD89" s="137"/>
      <c r="QAE89" s="137"/>
      <c r="QAF89" s="137"/>
      <c r="QAG89" s="137"/>
      <c r="QAH89" s="137"/>
      <c r="QAI89" s="137"/>
      <c r="QAJ89" s="137"/>
      <c r="QAK89" s="137"/>
      <c r="QAL89" s="137"/>
      <c r="QAM89" s="137"/>
      <c r="QAN89" s="137"/>
      <c r="QAO89" s="137"/>
      <c r="QAP89" s="137"/>
      <c r="QAQ89" s="137"/>
      <c r="QAR89" s="137"/>
      <c r="QAS89" s="137"/>
      <c r="QAT89" s="137"/>
      <c r="QAU89" s="137"/>
      <c r="QAV89" s="137"/>
      <c r="QAW89" s="137"/>
      <c r="QAX89" s="137"/>
      <c r="QAY89" s="137"/>
      <c r="QAZ89" s="137"/>
      <c r="QBA89" s="137"/>
      <c r="QBB89" s="137"/>
      <c r="QBC89" s="137"/>
      <c r="QBD89" s="137"/>
      <c r="QBE89" s="137"/>
      <c r="QBF89" s="137"/>
      <c r="QBG89" s="137"/>
      <c r="QBH89" s="137"/>
      <c r="QBI89" s="137"/>
      <c r="QBJ89" s="137"/>
      <c r="QBK89" s="137"/>
      <c r="QBL89" s="137"/>
      <c r="QBM89" s="137"/>
      <c r="QBN89" s="137"/>
      <c r="QBO89" s="137"/>
      <c r="QBP89" s="137"/>
      <c r="QBQ89" s="137"/>
      <c r="QBR89" s="137"/>
      <c r="QBS89" s="137"/>
      <c r="QBT89" s="137"/>
      <c r="QBU89" s="137"/>
      <c r="QBV89" s="137"/>
      <c r="QBW89" s="137"/>
      <c r="QBX89" s="137"/>
      <c r="QBY89" s="137"/>
      <c r="QBZ89" s="137"/>
      <c r="QCA89" s="137"/>
      <c r="QCB89" s="137"/>
      <c r="QCC89" s="137"/>
      <c r="QCD89" s="137"/>
      <c r="QCE89" s="137"/>
      <c r="QCF89" s="137"/>
      <c r="QCG89" s="137"/>
      <c r="QCH89" s="137"/>
      <c r="QCI89" s="137"/>
      <c r="QCJ89" s="137"/>
      <c r="QCK89" s="137"/>
      <c r="QCL89" s="137"/>
      <c r="QCM89" s="137"/>
      <c r="QCN89" s="137"/>
      <c r="QCO89" s="137"/>
      <c r="QCP89" s="137"/>
      <c r="QCQ89" s="137"/>
      <c r="QCR89" s="137"/>
      <c r="QCS89" s="137"/>
      <c r="QCT89" s="137"/>
      <c r="QCU89" s="137"/>
      <c r="QCV89" s="137"/>
      <c r="QCW89" s="137"/>
      <c r="QCX89" s="137"/>
      <c r="QCY89" s="137"/>
      <c r="QCZ89" s="137"/>
      <c r="QDA89" s="137"/>
      <c r="QDB89" s="137"/>
      <c r="QDC89" s="137"/>
      <c r="QDD89" s="137"/>
      <c r="QDE89" s="137"/>
      <c r="QDF89" s="137"/>
      <c r="QDG89" s="137"/>
      <c r="QDH89" s="137"/>
      <c r="QDI89" s="137"/>
      <c r="QDJ89" s="137"/>
      <c r="QDK89" s="137"/>
      <c r="QDL89" s="137"/>
      <c r="QDM89" s="137"/>
      <c r="QDN89" s="137"/>
      <c r="QDO89" s="137"/>
      <c r="QDP89" s="137"/>
      <c r="QDQ89" s="137"/>
      <c r="QDR89" s="137"/>
      <c r="QDS89" s="137"/>
      <c r="QDT89" s="137"/>
      <c r="QDU89" s="137"/>
      <c r="QDV89" s="137"/>
      <c r="QDW89" s="137"/>
      <c r="QDX89" s="137"/>
      <c r="QDY89" s="137"/>
      <c r="QDZ89" s="137"/>
      <c r="QEA89" s="137"/>
      <c r="QEB89" s="137"/>
      <c r="QEC89" s="137"/>
      <c r="QED89" s="137"/>
      <c r="QEE89" s="137"/>
      <c r="QEF89" s="137"/>
      <c r="QEG89" s="137"/>
      <c r="QEH89" s="137"/>
      <c r="QEI89" s="137"/>
      <c r="QEJ89" s="137"/>
      <c r="QEK89" s="137"/>
      <c r="QEL89" s="137"/>
      <c r="QEM89" s="137"/>
      <c r="QEN89" s="137"/>
      <c r="QEO89" s="137"/>
      <c r="QEP89" s="137"/>
      <c r="QEQ89" s="137"/>
      <c r="QER89" s="137"/>
      <c r="QES89" s="137"/>
      <c r="QET89" s="137"/>
      <c r="QEU89" s="137"/>
      <c r="QEV89" s="137"/>
      <c r="QEW89" s="137"/>
      <c r="QEX89" s="137"/>
      <c r="QEY89" s="137"/>
      <c r="QEZ89" s="137"/>
      <c r="QFA89" s="137"/>
      <c r="QFB89" s="137"/>
      <c r="QFC89" s="137"/>
      <c r="QFD89" s="137"/>
      <c r="QFE89" s="137"/>
      <c r="QFF89" s="137"/>
      <c r="QFG89" s="137"/>
      <c r="QFH89" s="137"/>
      <c r="QFI89" s="137"/>
      <c r="QFJ89" s="137"/>
      <c r="QFK89" s="137"/>
      <c r="QFL89" s="137"/>
      <c r="QFM89" s="137"/>
      <c r="QFN89" s="137"/>
      <c r="QFO89" s="137"/>
      <c r="QFP89" s="137"/>
      <c r="QFQ89" s="137"/>
      <c r="QFR89" s="137"/>
      <c r="QFS89" s="137"/>
      <c r="QFT89" s="137"/>
      <c r="QFU89" s="137"/>
      <c r="QFV89" s="137"/>
      <c r="QFW89" s="137"/>
      <c r="QFX89" s="137"/>
      <c r="QFY89" s="137"/>
      <c r="QFZ89" s="137"/>
      <c r="QGA89" s="137"/>
      <c r="QGB89" s="137"/>
      <c r="QGC89" s="137"/>
      <c r="QGD89" s="137"/>
      <c r="QGE89" s="137"/>
      <c r="QGF89" s="137"/>
      <c r="QGG89" s="137"/>
      <c r="QGH89" s="137"/>
      <c r="QGI89" s="137"/>
      <c r="QGJ89" s="137"/>
      <c r="QGK89" s="137"/>
      <c r="QGL89" s="137"/>
      <c r="QGM89" s="137"/>
      <c r="QGN89" s="137"/>
      <c r="QGO89" s="137"/>
      <c r="QGP89" s="137"/>
      <c r="QGQ89" s="137"/>
      <c r="QGR89" s="137"/>
      <c r="QGS89" s="137"/>
      <c r="QGT89" s="137"/>
      <c r="QGU89" s="137"/>
      <c r="QGV89" s="137"/>
      <c r="QGW89" s="137"/>
      <c r="QGX89" s="137"/>
      <c r="QGY89" s="137"/>
      <c r="QGZ89" s="137"/>
      <c r="QHA89" s="137"/>
      <c r="QHB89" s="137"/>
      <c r="QHC89" s="137"/>
      <c r="QHD89" s="137"/>
      <c r="QHE89" s="137"/>
      <c r="QHF89" s="137"/>
      <c r="QHG89" s="137"/>
      <c r="QHH89" s="137"/>
      <c r="QHI89" s="137"/>
      <c r="QHJ89" s="137"/>
      <c r="QHK89" s="137"/>
      <c r="QHL89" s="137"/>
      <c r="QHM89" s="137"/>
      <c r="QHN89" s="137"/>
      <c r="QHO89" s="137"/>
      <c r="QHP89" s="137"/>
      <c r="QHQ89" s="137"/>
      <c r="QHR89" s="137"/>
      <c r="QHS89" s="137"/>
      <c r="QHT89" s="137"/>
      <c r="QHU89" s="137"/>
      <c r="QHV89" s="137"/>
      <c r="QHW89" s="137"/>
      <c r="QHX89" s="137"/>
      <c r="QHY89" s="137"/>
      <c r="QHZ89" s="137"/>
      <c r="QIA89" s="137"/>
      <c r="QIB89" s="137"/>
      <c r="QIC89" s="137"/>
      <c r="QID89" s="137"/>
      <c r="QIE89" s="137"/>
      <c r="QIF89" s="137"/>
      <c r="QIG89" s="137"/>
      <c r="QIH89" s="137"/>
      <c r="QII89" s="137"/>
      <c r="QIJ89" s="137"/>
      <c r="QIK89" s="137"/>
      <c r="QIL89" s="137"/>
      <c r="QIM89" s="137"/>
      <c r="QIN89" s="137"/>
      <c r="QIO89" s="137"/>
      <c r="QIP89" s="137"/>
      <c r="QIQ89" s="137"/>
      <c r="QIR89" s="137"/>
      <c r="QIS89" s="137"/>
      <c r="QIT89" s="137"/>
      <c r="QIU89" s="137"/>
      <c r="QIV89" s="137"/>
      <c r="QIW89" s="137"/>
      <c r="QIX89" s="137"/>
      <c r="QIY89" s="137"/>
      <c r="QIZ89" s="137"/>
      <c r="QJA89" s="137"/>
      <c r="QJB89" s="137"/>
      <c r="QJC89" s="137"/>
      <c r="QJD89" s="137"/>
      <c r="QJE89" s="137"/>
      <c r="QJF89" s="137"/>
      <c r="QJG89" s="137"/>
      <c r="QJH89" s="137"/>
      <c r="QJI89" s="137"/>
      <c r="QJJ89" s="137"/>
      <c r="QJK89" s="137"/>
      <c r="QJL89" s="137"/>
      <c r="QJM89" s="137"/>
      <c r="QJN89" s="137"/>
      <c r="QJO89" s="137"/>
      <c r="QJP89" s="137"/>
      <c r="QJQ89" s="137"/>
      <c r="QJR89" s="137"/>
      <c r="QJS89" s="137"/>
      <c r="QJT89" s="137"/>
      <c r="QJU89" s="137"/>
      <c r="QJV89" s="137"/>
      <c r="QJW89" s="137"/>
      <c r="QJX89" s="137"/>
      <c r="QJY89" s="137"/>
      <c r="QJZ89" s="137"/>
      <c r="QKA89" s="137"/>
      <c r="QKB89" s="137"/>
      <c r="QKC89" s="137"/>
      <c r="QKD89" s="137"/>
      <c r="QKE89" s="137"/>
      <c r="QKF89" s="137"/>
      <c r="QKG89" s="137"/>
      <c r="QKH89" s="137"/>
      <c r="QKI89" s="137"/>
      <c r="QKJ89" s="137"/>
      <c r="QKK89" s="137"/>
      <c r="QKL89" s="137"/>
      <c r="QKM89" s="137"/>
      <c r="QKN89" s="137"/>
      <c r="QKO89" s="137"/>
      <c r="QKP89" s="137"/>
      <c r="QKQ89" s="137"/>
      <c r="QKR89" s="137"/>
      <c r="QKS89" s="137"/>
      <c r="QKT89" s="137"/>
      <c r="QKU89" s="137"/>
      <c r="QKV89" s="137"/>
      <c r="QKW89" s="137"/>
      <c r="QKX89" s="137"/>
      <c r="QKY89" s="137"/>
      <c r="QKZ89" s="137"/>
      <c r="QLA89" s="137"/>
      <c r="QLB89" s="137"/>
      <c r="QLC89" s="137"/>
      <c r="QLD89" s="137"/>
      <c r="QLE89" s="137"/>
      <c r="QLF89" s="137"/>
      <c r="QLG89" s="137"/>
      <c r="QLH89" s="137"/>
      <c r="QLI89" s="137"/>
      <c r="QLJ89" s="137"/>
      <c r="QLK89" s="137"/>
      <c r="QLL89" s="137"/>
      <c r="QLM89" s="137"/>
      <c r="QLN89" s="137"/>
      <c r="QLO89" s="137"/>
      <c r="QLP89" s="137"/>
      <c r="QLQ89" s="137"/>
      <c r="QLR89" s="137"/>
      <c r="QLS89" s="137"/>
      <c r="QLT89" s="137"/>
      <c r="QLU89" s="137"/>
      <c r="QLV89" s="137"/>
      <c r="QLW89" s="137"/>
      <c r="QLX89" s="137"/>
      <c r="QLY89" s="137"/>
      <c r="QLZ89" s="137"/>
      <c r="QMA89" s="137"/>
      <c r="QMB89" s="137"/>
      <c r="QMC89" s="137"/>
      <c r="QMD89" s="137"/>
      <c r="QME89" s="137"/>
      <c r="QMF89" s="137"/>
      <c r="QMG89" s="137"/>
      <c r="QMH89" s="137"/>
      <c r="QMI89" s="137"/>
      <c r="QMJ89" s="137"/>
      <c r="QMK89" s="137"/>
      <c r="QML89" s="137"/>
      <c r="QMM89" s="137"/>
      <c r="QMN89" s="137"/>
      <c r="QMO89" s="137"/>
      <c r="QMP89" s="137"/>
      <c r="QMQ89" s="137"/>
      <c r="QMR89" s="137"/>
      <c r="QMS89" s="137"/>
      <c r="QMT89" s="137"/>
      <c r="QMU89" s="137"/>
      <c r="QMV89" s="137"/>
      <c r="QMW89" s="137"/>
      <c r="QMX89" s="137"/>
      <c r="QMY89" s="137"/>
      <c r="QMZ89" s="137"/>
      <c r="QNA89" s="137"/>
      <c r="QNB89" s="137"/>
      <c r="QNC89" s="137"/>
      <c r="QND89" s="137"/>
      <c r="QNE89" s="137"/>
      <c r="QNF89" s="137"/>
      <c r="QNG89" s="137"/>
      <c r="QNH89" s="137"/>
      <c r="QNI89" s="137"/>
      <c r="QNJ89" s="137"/>
      <c r="QNK89" s="137"/>
      <c r="QNL89" s="137"/>
      <c r="QNM89" s="137"/>
      <c r="QNN89" s="137"/>
      <c r="QNO89" s="137"/>
      <c r="QNP89" s="137"/>
      <c r="QNQ89" s="137"/>
      <c r="QNR89" s="137"/>
      <c r="QNS89" s="137"/>
      <c r="QNT89" s="137"/>
      <c r="QNU89" s="137"/>
      <c r="QNV89" s="137"/>
      <c r="QNW89" s="137"/>
      <c r="QNX89" s="137"/>
      <c r="QNY89" s="137"/>
      <c r="QNZ89" s="137"/>
      <c r="QOA89" s="137"/>
      <c r="QOB89" s="137"/>
      <c r="QOC89" s="137"/>
      <c r="QOD89" s="137"/>
      <c r="QOE89" s="137"/>
      <c r="QOF89" s="137"/>
      <c r="QOG89" s="137"/>
      <c r="QOH89" s="137"/>
      <c r="QOI89" s="137"/>
      <c r="QOJ89" s="137"/>
      <c r="QOK89" s="137"/>
      <c r="QOL89" s="137"/>
      <c r="QOM89" s="137"/>
      <c r="QON89" s="137"/>
      <c r="QOO89" s="137"/>
      <c r="QOP89" s="137"/>
      <c r="QOQ89" s="137"/>
      <c r="QOR89" s="137"/>
      <c r="QOS89" s="137"/>
      <c r="QOT89" s="137"/>
      <c r="QOU89" s="137"/>
      <c r="QOV89" s="137"/>
      <c r="QOW89" s="137"/>
      <c r="QOX89" s="137"/>
      <c r="QOY89" s="137"/>
      <c r="QOZ89" s="137"/>
      <c r="QPA89" s="137"/>
      <c r="QPB89" s="137"/>
      <c r="QPC89" s="137"/>
      <c r="QPD89" s="137"/>
      <c r="QPE89" s="137"/>
      <c r="QPF89" s="137"/>
      <c r="QPG89" s="137"/>
      <c r="QPH89" s="137"/>
      <c r="QPI89" s="137"/>
      <c r="QPJ89" s="137"/>
      <c r="QPK89" s="137"/>
      <c r="QPL89" s="137"/>
      <c r="QPM89" s="137"/>
      <c r="QPN89" s="137"/>
      <c r="QPO89" s="137"/>
      <c r="QPP89" s="137"/>
      <c r="QPQ89" s="137"/>
      <c r="QPR89" s="137"/>
      <c r="QPS89" s="137"/>
      <c r="QPT89" s="137"/>
      <c r="QPU89" s="137"/>
      <c r="QPV89" s="137"/>
      <c r="QPW89" s="137"/>
      <c r="QPX89" s="137"/>
      <c r="QPY89" s="137"/>
      <c r="QPZ89" s="137"/>
      <c r="QQA89" s="137"/>
      <c r="QQB89" s="137"/>
      <c r="QQC89" s="137"/>
      <c r="QQD89" s="137"/>
      <c r="QQE89" s="137"/>
      <c r="QQF89" s="137"/>
      <c r="QQG89" s="137"/>
      <c r="QQH89" s="137"/>
      <c r="QQI89" s="137"/>
      <c r="QQJ89" s="137"/>
      <c r="QQK89" s="137"/>
      <c r="QQL89" s="137"/>
      <c r="QQM89" s="137"/>
      <c r="QQN89" s="137"/>
      <c r="QQO89" s="137"/>
      <c r="QQP89" s="137"/>
      <c r="QQQ89" s="137"/>
      <c r="QQR89" s="137"/>
      <c r="QQS89" s="137"/>
      <c r="QQT89" s="137"/>
      <c r="QQU89" s="137"/>
      <c r="QQV89" s="137"/>
      <c r="QQW89" s="137"/>
      <c r="QQX89" s="137"/>
      <c r="QQY89" s="137"/>
      <c r="QQZ89" s="137"/>
      <c r="QRA89" s="137"/>
      <c r="QRB89" s="137"/>
      <c r="QRC89" s="137"/>
      <c r="QRD89" s="137"/>
      <c r="QRE89" s="137"/>
      <c r="QRF89" s="137"/>
      <c r="QRG89" s="137"/>
      <c r="QRH89" s="137"/>
      <c r="QRI89" s="137"/>
      <c r="QRJ89" s="137"/>
      <c r="QRK89" s="137"/>
      <c r="QRL89" s="137"/>
      <c r="QRM89" s="137"/>
      <c r="QRN89" s="137"/>
      <c r="QRO89" s="137"/>
      <c r="QRP89" s="137"/>
      <c r="QRQ89" s="137"/>
      <c r="QRR89" s="137"/>
      <c r="QRS89" s="137"/>
      <c r="QRT89" s="137"/>
      <c r="QRU89" s="137"/>
      <c r="QRV89" s="137"/>
      <c r="QRW89" s="137"/>
      <c r="QRX89" s="137"/>
      <c r="QRY89" s="137"/>
      <c r="QRZ89" s="137"/>
      <c r="QSA89" s="137"/>
      <c r="QSB89" s="137"/>
      <c r="QSC89" s="137"/>
      <c r="QSD89" s="137"/>
      <c r="QSE89" s="137"/>
      <c r="QSF89" s="137"/>
      <c r="QSG89" s="137"/>
      <c r="QSH89" s="137"/>
      <c r="QSI89" s="137"/>
      <c r="QSJ89" s="137"/>
      <c r="QSK89" s="137"/>
      <c r="QSL89" s="137"/>
      <c r="QSM89" s="137"/>
      <c r="QSN89" s="137"/>
      <c r="QSO89" s="137"/>
      <c r="QSP89" s="137"/>
      <c r="QSQ89" s="137"/>
      <c r="QSR89" s="137"/>
      <c r="QSS89" s="137"/>
      <c r="QST89" s="137"/>
      <c r="QSU89" s="137"/>
      <c r="QSV89" s="137"/>
      <c r="QSW89" s="137"/>
      <c r="QSX89" s="137"/>
      <c r="QSY89" s="137"/>
      <c r="QSZ89" s="137"/>
      <c r="QTA89" s="137"/>
      <c r="QTB89" s="137"/>
      <c r="QTC89" s="137"/>
      <c r="QTD89" s="137"/>
      <c r="QTE89" s="137"/>
      <c r="QTF89" s="137"/>
      <c r="QTG89" s="137"/>
      <c r="QTH89" s="137"/>
      <c r="QTI89" s="137"/>
      <c r="QTJ89" s="137"/>
      <c r="QTK89" s="137"/>
      <c r="QTL89" s="137"/>
      <c r="QTM89" s="137"/>
      <c r="QTN89" s="137"/>
      <c r="QTO89" s="137"/>
      <c r="QTP89" s="137"/>
      <c r="QTQ89" s="137"/>
      <c r="QTR89" s="137"/>
      <c r="QTS89" s="137"/>
      <c r="QTT89" s="137"/>
      <c r="QTU89" s="137"/>
      <c r="QTV89" s="137"/>
      <c r="QTW89" s="137"/>
      <c r="QTX89" s="137"/>
      <c r="QTY89" s="137"/>
      <c r="QTZ89" s="137"/>
      <c r="QUA89" s="137"/>
      <c r="QUB89" s="137"/>
      <c r="QUC89" s="137"/>
      <c r="QUD89" s="137"/>
      <c r="QUE89" s="137"/>
      <c r="QUF89" s="137"/>
      <c r="QUG89" s="137"/>
      <c r="QUH89" s="137"/>
      <c r="QUI89" s="137"/>
      <c r="QUJ89" s="137"/>
      <c r="QUK89" s="137"/>
      <c r="QUL89" s="137"/>
      <c r="QUM89" s="137"/>
      <c r="QUN89" s="137"/>
      <c r="QUO89" s="137"/>
      <c r="QUP89" s="137"/>
      <c r="QUQ89" s="137"/>
      <c r="QUR89" s="137"/>
      <c r="QUS89" s="137"/>
      <c r="QUT89" s="137"/>
      <c r="QUU89" s="137"/>
      <c r="QUV89" s="137"/>
      <c r="QUW89" s="137"/>
      <c r="QUX89" s="137"/>
      <c r="QUY89" s="137"/>
      <c r="QUZ89" s="137"/>
      <c r="QVA89" s="137"/>
      <c r="QVB89" s="137"/>
      <c r="QVC89" s="137"/>
      <c r="QVD89" s="137"/>
      <c r="QVE89" s="137"/>
      <c r="QVF89" s="137"/>
      <c r="QVG89" s="137"/>
      <c r="QVH89" s="137"/>
      <c r="QVI89" s="137"/>
      <c r="QVJ89" s="137"/>
      <c r="QVK89" s="137"/>
      <c r="QVL89" s="137"/>
      <c r="QVM89" s="137"/>
      <c r="QVN89" s="137"/>
      <c r="QVO89" s="137"/>
      <c r="QVP89" s="137"/>
      <c r="QVQ89" s="137"/>
      <c r="QVR89" s="137"/>
      <c r="QVS89" s="137"/>
      <c r="QVT89" s="137"/>
      <c r="QVU89" s="137"/>
      <c r="QVV89" s="137"/>
      <c r="QVW89" s="137"/>
      <c r="QVX89" s="137"/>
      <c r="QVY89" s="137"/>
      <c r="QVZ89" s="137"/>
      <c r="QWA89" s="137"/>
      <c r="QWB89" s="137"/>
      <c r="QWC89" s="137"/>
      <c r="QWD89" s="137"/>
      <c r="QWE89" s="137"/>
      <c r="QWF89" s="137"/>
      <c r="QWG89" s="137"/>
      <c r="QWH89" s="137"/>
      <c r="QWI89" s="137"/>
      <c r="QWJ89" s="137"/>
      <c r="QWK89" s="137"/>
      <c r="QWL89" s="137"/>
      <c r="QWM89" s="137"/>
      <c r="QWN89" s="137"/>
      <c r="QWO89" s="137"/>
      <c r="QWP89" s="137"/>
      <c r="QWQ89" s="137"/>
      <c r="QWR89" s="137"/>
      <c r="QWS89" s="137"/>
      <c r="QWT89" s="137"/>
      <c r="QWU89" s="137"/>
      <c r="QWV89" s="137"/>
      <c r="QWW89" s="137"/>
      <c r="QWX89" s="137"/>
      <c r="QWY89" s="137"/>
      <c r="QWZ89" s="137"/>
      <c r="QXA89" s="137"/>
      <c r="QXB89" s="137"/>
      <c r="QXC89" s="137"/>
      <c r="QXD89" s="137"/>
      <c r="QXE89" s="137"/>
      <c r="QXF89" s="137"/>
      <c r="QXG89" s="137"/>
      <c r="QXH89" s="137"/>
      <c r="QXI89" s="137"/>
      <c r="QXJ89" s="137"/>
      <c r="QXK89" s="137"/>
      <c r="QXL89" s="137"/>
      <c r="QXM89" s="137"/>
      <c r="QXN89" s="137"/>
      <c r="QXO89" s="137"/>
      <c r="QXP89" s="137"/>
      <c r="QXQ89" s="137"/>
      <c r="QXR89" s="137"/>
      <c r="QXS89" s="137"/>
      <c r="QXT89" s="137"/>
      <c r="QXU89" s="137"/>
      <c r="QXV89" s="137"/>
      <c r="QXW89" s="137"/>
      <c r="QXX89" s="137"/>
      <c r="QXY89" s="137"/>
      <c r="QXZ89" s="137"/>
      <c r="QYA89" s="137"/>
      <c r="QYB89" s="137"/>
      <c r="QYC89" s="137"/>
      <c r="QYD89" s="137"/>
      <c r="QYE89" s="137"/>
      <c r="QYF89" s="137"/>
      <c r="QYG89" s="137"/>
      <c r="QYH89" s="137"/>
      <c r="QYI89" s="137"/>
      <c r="QYJ89" s="137"/>
      <c r="QYK89" s="137"/>
      <c r="QYL89" s="137"/>
      <c r="QYM89" s="137"/>
      <c r="QYN89" s="137"/>
      <c r="QYO89" s="137"/>
      <c r="QYP89" s="137"/>
      <c r="QYQ89" s="137"/>
      <c r="QYR89" s="137"/>
      <c r="QYS89" s="137"/>
      <c r="QYT89" s="137"/>
      <c r="QYU89" s="137"/>
      <c r="QYV89" s="137"/>
      <c r="QYW89" s="137"/>
      <c r="QYX89" s="137"/>
      <c r="QYY89" s="137"/>
      <c r="QYZ89" s="137"/>
      <c r="QZA89" s="137"/>
      <c r="QZB89" s="137"/>
      <c r="QZC89" s="137"/>
      <c r="QZD89" s="137"/>
      <c r="QZE89" s="137"/>
      <c r="QZF89" s="137"/>
      <c r="QZG89" s="137"/>
      <c r="QZH89" s="137"/>
      <c r="QZI89" s="137"/>
      <c r="QZJ89" s="137"/>
      <c r="QZK89" s="137"/>
      <c r="QZL89" s="137"/>
      <c r="QZM89" s="137"/>
      <c r="QZN89" s="137"/>
      <c r="QZO89" s="137"/>
      <c r="QZP89" s="137"/>
      <c r="QZQ89" s="137"/>
      <c r="QZR89" s="137"/>
      <c r="QZS89" s="137"/>
      <c r="QZT89" s="137"/>
      <c r="QZU89" s="137"/>
      <c r="QZV89" s="137"/>
      <c r="QZW89" s="137"/>
      <c r="QZX89" s="137"/>
      <c r="QZY89" s="137"/>
      <c r="QZZ89" s="137"/>
      <c r="RAA89" s="137"/>
      <c r="RAB89" s="137"/>
      <c r="RAC89" s="137"/>
      <c r="RAD89" s="137"/>
      <c r="RAE89" s="137"/>
      <c r="RAF89" s="137"/>
      <c r="RAG89" s="137"/>
      <c r="RAH89" s="137"/>
      <c r="RAI89" s="137"/>
      <c r="RAJ89" s="137"/>
      <c r="RAK89" s="137"/>
      <c r="RAL89" s="137"/>
      <c r="RAM89" s="137"/>
      <c r="RAN89" s="137"/>
      <c r="RAO89" s="137"/>
      <c r="RAP89" s="137"/>
      <c r="RAQ89" s="137"/>
      <c r="RAR89" s="137"/>
      <c r="RAS89" s="137"/>
      <c r="RAT89" s="137"/>
      <c r="RAU89" s="137"/>
      <c r="RAV89" s="137"/>
      <c r="RAW89" s="137"/>
      <c r="RAX89" s="137"/>
      <c r="RAY89" s="137"/>
      <c r="RAZ89" s="137"/>
      <c r="RBA89" s="137"/>
      <c r="RBB89" s="137"/>
      <c r="RBC89" s="137"/>
      <c r="RBD89" s="137"/>
      <c r="RBE89" s="137"/>
      <c r="RBF89" s="137"/>
      <c r="RBG89" s="137"/>
      <c r="RBH89" s="137"/>
      <c r="RBI89" s="137"/>
      <c r="RBJ89" s="137"/>
      <c r="RBK89" s="137"/>
      <c r="RBL89" s="137"/>
      <c r="RBM89" s="137"/>
      <c r="RBN89" s="137"/>
      <c r="RBO89" s="137"/>
      <c r="RBP89" s="137"/>
      <c r="RBQ89" s="137"/>
      <c r="RBR89" s="137"/>
      <c r="RBS89" s="137"/>
      <c r="RBT89" s="137"/>
      <c r="RBU89" s="137"/>
      <c r="RBV89" s="137"/>
      <c r="RBW89" s="137"/>
      <c r="RBX89" s="137"/>
      <c r="RBY89" s="137"/>
      <c r="RBZ89" s="137"/>
      <c r="RCA89" s="137"/>
      <c r="RCB89" s="137"/>
      <c r="RCC89" s="137"/>
      <c r="RCD89" s="137"/>
      <c r="RCE89" s="137"/>
      <c r="RCF89" s="137"/>
      <c r="RCG89" s="137"/>
      <c r="RCH89" s="137"/>
      <c r="RCI89" s="137"/>
      <c r="RCJ89" s="137"/>
      <c r="RCK89" s="137"/>
      <c r="RCL89" s="137"/>
      <c r="RCM89" s="137"/>
      <c r="RCN89" s="137"/>
      <c r="RCO89" s="137"/>
      <c r="RCP89" s="137"/>
      <c r="RCQ89" s="137"/>
      <c r="RCR89" s="137"/>
      <c r="RCS89" s="137"/>
      <c r="RCT89" s="137"/>
      <c r="RCU89" s="137"/>
      <c r="RCV89" s="137"/>
      <c r="RCW89" s="137"/>
      <c r="RCX89" s="137"/>
      <c r="RCY89" s="137"/>
      <c r="RCZ89" s="137"/>
      <c r="RDA89" s="137"/>
      <c r="RDB89" s="137"/>
      <c r="RDC89" s="137"/>
      <c r="RDD89" s="137"/>
      <c r="RDE89" s="137"/>
      <c r="RDF89" s="137"/>
      <c r="RDG89" s="137"/>
      <c r="RDH89" s="137"/>
      <c r="RDI89" s="137"/>
      <c r="RDJ89" s="137"/>
      <c r="RDK89" s="137"/>
      <c r="RDL89" s="137"/>
      <c r="RDM89" s="137"/>
      <c r="RDN89" s="137"/>
      <c r="RDO89" s="137"/>
      <c r="RDP89" s="137"/>
      <c r="RDQ89" s="137"/>
      <c r="RDR89" s="137"/>
      <c r="RDS89" s="137"/>
      <c r="RDT89" s="137"/>
      <c r="RDU89" s="137"/>
      <c r="RDV89" s="137"/>
      <c r="RDW89" s="137"/>
      <c r="RDX89" s="137"/>
      <c r="RDY89" s="137"/>
      <c r="RDZ89" s="137"/>
      <c r="REA89" s="137"/>
      <c r="REB89" s="137"/>
      <c r="REC89" s="137"/>
      <c r="RED89" s="137"/>
      <c r="REE89" s="137"/>
      <c r="REF89" s="137"/>
      <c r="REG89" s="137"/>
      <c r="REH89" s="137"/>
      <c r="REI89" s="137"/>
      <c r="REJ89" s="137"/>
      <c r="REK89" s="137"/>
      <c r="REL89" s="137"/>
      <c r="REM89" s="137"/>
      <c r="REN89" s="137"/>
      <c r="REO89" s="137"/>
      <c r="REP89" s="137"/>
      <c r="REQ89" s="137"/>
      <c r="RER89" s="137"/>
      <c r="RES89" s="137"/>
      <c r="RET89" s="137"/>
      <c r="REU89" s="137"/>
      <c r="REV89" s="137"/>
      <c r="REW89" s="137"/>
      <c r="REX89" s="137"/>
      <c r="REY89" s="137"/>
      <c r="REZ89" s="137"/>
      <c r="RFA89" s="137"/>
      <c r="RFB89" s="137"/>
      <c r="RFC89" s="137"/>
      <c r="RFD89" s="137"/>
      <c r="RFE89" s="137"/>
      <c r="RFF89" s="137"/>
      <c r="RFG89" s="137"/>
      <c r="RFH89" s="137"/>
      <c r="RFI89" s="137"/>
      <c r="RFJ89" s="137"/>
      <c r="RFK89" s="137"/>
      <c r="RFL89" s="137"/>
      <c r="RFM89" s="137"/>
      <c r="RFN89" s="137"/>
      <c r="RFO89" s="137"/>
      <c r="RFP89" s="137"/>
      <c r="RFQ89" s="137"/>
      <c r="RFR89" s="137"/>
      <c r="RFS89" s="137"/>
      <c r="RFT89" s="137"/>
      <c r="RFU89" s="137"/>
      <c r="RFV89" s="137"/>
      <c r="RFW89" s="137"/>
      <c r="RFX89" s="137"/>
      <c r="RFY89" s="137"/>
      <c r="RFZ89" s="137"/>
      <c r="RGA89" s="137"/>
      <c r="RGB89" s="137"/>
      <c r="RGC89" s="137"/>
      <c r="RGD89" s="137"/>
      <c r="RGE89" s="137"/>
      <c r="RGF89" s="137"/>
      <c r="RGG89" s="137"/>
      <c r="RGH89" s="137"/>
      <c r="RGI89" s="137"/>
      <c r="RGJ89" s="137"/>
      <c r="RGK89" s="137"/>
      <c r="RGL89" s="137"/>
      <c r="RGM89" s="137"/>
      <c r="RGN89" s="137"/>
      <c r="RGO89" s="137"/>
      <c r="RGP89" s="137"/>
      <c r="RGQ89" s="137"/>
      <c r="RGR89" s="137"/>
      <c r="RGS89" s="137"/>
      <c r="RGT89" s="137"/>
      <c r="RGU89" s="137"/>
      <c r="RGV89" s="137"/>
      <c r="RGW89" s="137"/>
      <c r="RGX89" s="137"/>
      <c r="RGY89" s="137"/>
      <c r="RGZ89" s="137"/>
      <c r="RHA89" s="137"/>
      <c r="RHB89" s="137"/>
      <c r="RHC89" s="137"/>
      <c r="RHD89" s="137"/>
      <c r="RHE89" s="137"/>
      <c r="RHF89" s="137"/>
      <c r="RHG89" s="137"/>
      <c r="RHH89" s="137"/>
      <c r="RHI89" s="137"/>
      <c r="RHJ89" s="137"/>
      <c r="RHK89" s="137"/>
      <c r="RHL89" s="137"/>
      <c r="RHM89" s="137"/>
      <c r="RHN89" s="137"/>
      <c r="RHO89" s="137"/>
      <c r="RHP89" s="137"/>
      <c r="RHQ89" s="137"/>
      <c r="RHR89" s="137"/>
      <c r="RHS89" s="137"/>
      <c r="RHT89" s="137"/>
      <c r="RHU89" s="137"/>
      <c r="RHV89" s="137"/>
      <c r="RHW89" s="137"/>
      <c r="RHX89" s="137"/>
      <c r="RHY89" s="137"/>
      <c r="RHZ89" s="137"/>
      <c r="RIA89" s="137"/>
      <c r="RIB89" s="137"/>
      <c r="RIC89" s="137"/>
      <c r="RID89" s="137"/>
      <c r="RIE89" s="137"/>
      <c r="RIF89" s="137"/>
      <c r="RIG89" s="137"/>
      <c r="RIH89" s="137"/>
      <c r="RII89" s="137"/>
      <c r="RIJ89" s="137"/>
      <c r="RIK89" s="137"/>
      <c r="RIL89" s="137"/>
      <c r="RIM89" s="137"/>
      <c r="RIN89" s="137"/>
      <c r="RIO89" s="137"/>
      <c r="RIP89" s="137"/>
      <c r="RIQ89" s="137"/>
      <c r="RIR89" s="137"/>
      <c r="RIS89" s="137"/>
      <c r="RIT89" s="137"/>
      <c r="RIU89" s="137"/>
      <c r="RIV89" s="137"/>
      <c r="RIW89" s="137"/>
      <c r="RIX89" s="137"/>
      <c r="RIY89" s="137"/>
      <c r="RIZ89" s="137"/>
      <c r="RJA89" s="137"/>
      <c r="RJB89" s="137"/>
      <c r="RJC89" s="137"/>
      <c r="RJD89" s="137"/>
      <c r="RJE89" s="137"/>
      <c r="RJF89" s="137"/>
      <c r="RJG89" s="137"/>
      <c r="RJH89" s="137"/>
      <c r="RJI89" s="137"/>
      <c r="RJJ89" s="137"/>
      <c r="RJK89" s="137"/>
      <c r="RJL89" s="137"/>
      <c r="RJM89" s="137"/>
      <c r="RJN89" s="137"/>
      <c r="RJO89" s="137"/>
      <c r="RJP89" s="137"/>
      <c r="RJQ89" s="137"/>
      <c r="RJR89" s="137"/>
      <c r="RJS89" s="137"/>
      <c r="RJT89" s="137"/>
      <c r="RJU89" s="137"/>
      <c r="RJV89" s="137"/>
      <c r="RJW89" s="137"/>
      <c r="RJX89" s="137"/>
      <c r="RJY89" s="137"/>
      <c r="RJZ89" s="137"/>
      <c r="RKA89" s="137"/>
      <c r="RKB89" s="137"/>
      <c r="RKC89" s="137"/>
      <c r="RKD89" s="137"/>
      <c r="RKE89" s="137"/>
      <c r="RKF89" s="137"/>
      <c r="RKG89" s="137"/>
      <c r="RKH89" s="137"/>
      <c r="RKI89" s="137"/>
      <c r="RKJ89" s="137"/>
      <c r="RKK89" s="137"/>
      <c r="RKL89" s="137"/>
      <c r="RKM89" s="137"/>
      <c r="RKN89" s="137"/>
      <c r="RKO89" s="137"/>
      <c r="RKP89" s="137"/>
      <c r="RKQ89" s="137"/>
      <c r="RKR89" s="137"/>
      <c r="RKS89" s="137"/>
      <c r="RKT89" s="137"/>
      <c r="RKU89" s="137"/>
      <c r="RKV89" s="137"/>
      <c r="RKW89" s="137"/>
      <c r="RKX89" s="137"/>
      <c r="RKY89" s="137"/>
      <c r="RKZ89" s="137"/>
      <c r="RLA89" s="137"/>
      <c r="RLB89" s="137"/>
      <c r="RLC89" s="137"/>
      <c r="RLD89" s="137"/>
      <c r="RLE89" s="137"/>
      <c r="RLF89" s="137"/>
      <c r="RLG89" s="137"/>
      <c r="RLH89" s="137"/>
      <c r="RLI89" s="137"/>
      <c r="RLJ89" s="137"/>
      <c r="RLK89" s="137"/>
      <c r="RLL89" s="137"/>
      <c r="RLM89" s="137"/>
      <c r="RLN89" s="137"/>
      <c r="RLO89" s="137"/>
      <c r="RLP89" s="137"/>
      <c r="RLQ89" s="137"/>
      <c r="RLR89" s="137"/>
      <c r="RLS89" s="137"/>
      <c r="RLT89" s="137"/>
      <c r="RLU89" s="137"/>
      <c r="RLV89" s="137"/>
      <c r="RLW89" s="137"/>
      <c r="RLX89" s="137"/>
      <c r="RLY89" s="137"/>
      <c r="RLZ89" s="137"/>
      <c r="RMA89" s="137"/>
      <c r="RMB89" s="137"/>
      <c r="RMC89" s="137"/>
      <c r="RMD89" s="137"/>
      <c r="RME89" s="137"/>
      <c r="RMF89" s="137"/>
      <c r="RMG89" s="137"/>
      <c r="RMH89" s="137"/>
      <c r="RMI89" s="137"/>
      <c r="RMJ89" s="137"/>
      <c r="RMK89" s="137"/>
      <c r="RML89" s="137"/>
      <c r="RMM89" s="137"/>
      <c r="RMN89" s="137"/>
      <c r="RMO89" s="137"/>
      <c r="RMP89" s="137"/>
      <c r="RMQ89" s="137"/>
      <c r="RMR89" s="137"/>
      <c r="RMS89" s="137"/>
      <c r="RMT89" s="137"/>
      <c r="RMU89" s="137"/>
      <c r="RMV89" s="137"/>
      <c r="RMW89" s="137"/>
      <c r="RMX89" s="137"/>
      <c r="RMY89" s="137"/>
      <c r="RMZ89" s="137"/>
      <c r="RNA89" s="137"/>
      <c r="RNB89" s="137"/>
      <c r="RNC89" s="137"/>
      <c r="RND89" s="137"/>
      <c r="RNE89" s="137"/>
      <c r="RNF89" s="137"/>
      <c r="RNG89" s="137"/>
      <c r="RNH89" s="137"/>
      <c r="RNI89" s="137"/>
      <c r="RNJ89" s="137"/>
      <c r="RNK89" s="137"/>
      <c r="RNL89" s="137"/>
      <c r="RNM89" s="137"/>
      <c r="RNN89" s="137"/>
      <c r="RNO89" s="137"/>
      <c r="RNP89" s="137"/>
      <c r="RNQ89" s="137"/>
      <c r="RNR89" s="137"/>
      <c r="RNS89" s="137"/>
      <c r="RNT89" s="137"/>
      <c r="RNU89" s="137"/>
      <c r="RNV89" s="137"/>
      <c r="RNW89" s="137"/>
      <c r="RNX89" s="137"/>
      <c r="RNY89" s="137"/>
      <c r="RNZ89" s="137"/>
      <c r="ROA89" s="137"/>
      <c r="ROB89" s="137"/>
      <c r="ROC89" s="137"/>
      <c r="ROD89" s="137"/>
      <c r="ROE89" s="137"/>
      <c r="ROF89" s="137"/>
      <c r="ROG89" s="137"/>
      <c r="ROH89" s="137"/>
      <c r="ROI89" s="137"/>
      <c r="ROJ89" s="137"/>
      <c r="ROK89" s="137"/>
      <c r="ROL89" s="137"/>
      <c r="ROM89" s="137"/>
      <c r="RON89" s="137"/>
      <c r="ROO89" s="137"/>
      <c r="ROP89" s="137"/>
      <c r="ROQ89" s="137"/>
      <c r="ROR89" s="137"/>
      <c r="ROS89" s="137"/>
      <c r="ROT89" s="137"/>
      <c r="ROU89" s="137"/>
      <c r="ROV89" s="137"/>
      <c r="ROW89" s="137"/>
      <c r="ROX89" s="137"/>
      <c r="ROY89" s="137"/>
      <c r="ROZ89" s="137"/>
      <c r="RPA89" s="137"/>
      <c r="RPB89" s="137"/>
      <c r="RPC89" s="137"/>
      <c r="RPD89" s="137"/>
      <c r="RPE89" s="137"/>
      <c r="RPF89" s="137"/>
      <c r="RPG89" s="137"/>
      <c r="RPH89" s="137"/>
      <c r="RPI89" s="137"/>
      <c r="RPJ89" s="137"/>
      <c r="RPK89" s="137"/>
      <c r="RPL89" s="137"/>
      <c r="RPM89" s="137"/>
      <c r="RPN89" s="137"/>
      <c r="RPO89" s="137"/>
      <c r="RPP89" s="137"/>
      <c r="RPQ89" s="137"/>
      <c r="RPR89" s="137"/>
      <c r="RPS89" s="137"/>
      <c r="RPT89" s="137"/>
      <c r="RPU89" s="137"/>
      <c r="RPV89" s="137"/>
      <c r="RPW89" s="137"/>
      <c r="RPX89" s="137"/>
      <c r="RPY89" s="137"/>
      <c r="RPZ89" s="137"/>
      <c r="RQA89" s="137"/>
      <c r="RQB89" s="137"/>
      <c r="RQC89" s="137"/>
      <c r="RQD89" s="137"/>
      <c r="RQE89" s="137"/>
      <c r="RQF89" s="137"/>
      <c r="RQG89" s="137"/>
      <c r="RQH89" s="137"/>
      <c r="RQI89" s="137"/>
      <c r="RQJ89" s="137"/>
      <c r="RQK89" s="137"/>
      <c r="RQL89" s="137"/>
      <c r="RQM89" s="137"/>
      <c r="RQN89" s="137"/>
      <c r="RQO89" s="137"/>
      <c r="RQP89" s="137"/>
      <c r="RQQ89" s="137"/>
      <c r="RQR89" s="137"/>
      <c r="RQS89" s="137"/>
      <c r="RQT89" s="137"/>
      <c r="RQU89" s="137"/>
      <c r="RQV89" s="137"/>
      <c r="RQW89" s="137"/>
      <c r="RQX89" s="137"/>
      <c r="RQY89" s="137"/>
      <c r="RQZ89" s="137"/>
      <c r="RRA89" s="137"/>
      <c r="RRB89" s="137"/>
      <c r="RRC89" s="137"/>
      <c r="RRD89" s="137"/>
      <c r="RRE89" s="137"/>
      <c r="RRF89" s="137"/>
      <c r="RRG89" s="137"/>
      <c r="RRH89" s="137"/>
      <c r="RRI89" s="137"/>
      <c r="RRJ89" s="137"/>
      <c r="RRK89" s="137"/>
      <c r="RRL89" s="137"/>
      <c r="RRM89" s="137"/>
      <c r="RRN89" s="137"/>
      <c r="RRO89" s="137"/>
      <c r="RRP89" s="137"/>
      <c r="RRQ89" s="137"/>
      <c r="RRR89" s="137"/>
      <c r="RRS89" s="137"/>
      <c r="RRT89" s="137"/>
      <c r="RRU89" s="137"/>
      <c r="RRV89" s="137"/>
      <c r="RRW89" s="137"/>
      <c r="RRX89" s="137"/>
      <c r="RRY89" s="137"/>
      <c r="RRZ89" s="137"/>
      <c r="RSA89" s="137"/>
      <c r="RSB89" s="137"/>
      <c r="RSC89" s="137"/>
      <c r="RSD89" s="137"/>
      <c r="RSE89" s="137"/>
      <c r="RSF89" s="137"/>
      <c r="RSG89" s="137"/>
      <c r="RSH89" s="137"/>
      <c r="RSI89" s="137"/>
      <c r="RSJ89" s="137"/>
      <c r="RSK89" s="137"/>
      <c r="RSL89" s="137"/>
      <c r="RSM89" s="137"/>
      <c r="RSN89" s="137"/>
      <c r="RSO89" s="137"/>
      <c r="RSP89" s="137"/>
      <c r="RSQ89" s="137"/>
      <c r="RSR89" s="137"/>
      <c r="RSS89" s="137"/>
      <c r="RST89" s="137"/>
      <c r="RSU89" s="137"/>
      <c r="RSV89" s="137"/>
      <c r="RSW89" s="137"/>
      <c r="RSX89" s="137"/>
      <c r="RSY89" s="137"/>
      <c r="RSZ89" s="137"/>
      <c r="RTA89" s="137"/>
      <c r="RTB89" s="137"/>
      <c r="RTC89" s="137"/>
      <c r="RTD89" s="137"/>
      <c r="RTE89" s="137"/>
      <c r="RTF89" s="137"/>
      <c r="RTG89" s="137"/>
      <c r="RTH89" s="137"/>
      <c r="RTI89" s="137"/>
      <c r="RTJ89" s="137"/>
      <c r="RTK89" s="137"/>
      <c r="RTL89" s="137"/>
      <c r="RTM89" s="137"/>
      <c r="RTN89" s="137"/>
      <c r="RTO89" s="137"/>
      <c r="RTP89" s="137"/>
      <c r="RTQ89" s="137"/>
      <c r="RTR89" s="137"/>
      <c r="RTS89" s="137"/>
      <c r="RTT89" s="137"/>
      <c r="RTU89" s="137"/>
      <c r="RTV89" s="137"/>
      <c r="RTW89" s="137"/>
      <c r="RTX89" s="137"/>
      <c r="RTY89" s="137"/>
      <c r="RTZ89" s="137"/>
      <c r="RUA89" s="137"/>
      <c r="RUB89" s="137"/>
      <c r="RUC89" s="137"/>
      <c r="RUD89" s="137"/>
      <c r="RUE89" s="137"/>
      <c r="RUF89" s="137"/>
      <c r="RUG89" s="137"/>
      <c r="RUH89" s="137"/>
      <c r="RUI89" s="137"/>
      <c r="RUJ89" s="137"/>
      <c r="RUK89" s="137"/>
      <c r="RUL89" s="137"/>
      <c r="RUM89" s="137"/>
      <c r="RUN89" s="137"/>
      <c r="RUO89" s="137"/>
      <c r="RUP89" s="137"/>
      <c r="RUQ89" s="137"/>
      <c r="RUR89" s="137"/>
      <c r="RUS89" s="137"/>
      <c r="RUT89" s="137"/>
      <c r="RUU89" s="137"/>
      <c r="RUV89" s="137"/>
      <c r="RUW89" s="137"/>
      <c r="RUX89" s="137"/>
      <c r="RUY89" s="137"/>
      <c r="RUZ89" s="137"/>
      <c r="RVA89" s="137"/>
      <c r="RVB89" s="137"/>
      <c r="RVC89" s="137"/>
      <c r="RVD89" s="137"/>
      <c r="RVE89" s="137"/>
      <c r="RVF89" s="137"/>
      <c r="RVG89" s="137"/>
      <c r="RVH89" s="137"/>
      <c r="RVI89" s="137"/>
      <c r="RVJ89" s="137"/>
      <c r="RVK89" s="137"/>
      <c r="RVL89" s="137"/>
      <c r="RVM89" s="137"/>
      <c r="RVN89" s="137"/>
      <c r="RVO89" s="137"/>
      <c r="RVP89" s="137"/>
      <c r="RVQ89" s="137"/>
      <c r="RVR89" s="137"/>
      <c r="RVS89" s="137"/>
      <c r="RVT89" s="137"/>
      <c r="RVU89" s="137"/>
      <c r="RVV89" s="137"/>
      <c r="RVW89" s="137"/>
      <c r="RVX89" s="137"/>
      <c r="RVY89" s="137"/>
      <c r="RVZ89" s="137"/>
      <c r="RWA89" s="137"/>
      <c r="RWB89" s="137"/>
      <c r="RWC89" s="137"/>
      <c r="RWD89" s="137"/>
      <c r="RWE89" s="137"/>
      <c r="RWF89" s="137"/>
      <c r="RWG89" s="137"/>
      <c r="RWH89" s="137"/>
      <c r="RWI89" s="137"/>
      <c r="RWJ89" s="137"/>
      <c r="RWK89" s="137"/>
      <c r="RWL89" s="137"/>
      <c r="RWM89" s="137"/>
      <c r="RWN89" s="137"/>
      <c r="RWO89" s="137"/>
      <c r="RWP89" s="137"/>
      <c r="RWQ89" s="137"/>
      <c r="RWR89" s="137"/>
      <c r="RWS89" s="137"/>
      <c r="RWT89" s="137"/>
      <c r="RWU89" s="137"/>
      <c r="RWV89" s="137"/>
      <c r="RWW89" s="137"/>
      <c r="RWX89" s="137"/>
      <c r="RWY89" s="137"/>
      <c r="RWZ89" s="137"/>
      <c r="RXA89" s="137"/>
      <c r="RXB89" s="137"/>
      <c r="RXC89" s="137"/>
      <c r="RXD89" s="137"/>
      <c r="RXE89" s="137"/>
      <c r="RXF89" s="137"/>
      <c r="RXG89" s="137"/>
      <c r="RXH89" s="137"/>
      <c r="RXI89" s="137"/>
      <c r="RXJ89" s="137"/>
      <c r="RXK89" s="137"/>
      <c r="RXL89" s="137"/>
      <c r="RXM89" s="137"/>
      <c r="RXN89" s="137"/>
      <c r="RXO89" s="137"/>
      <c r="RXP89" s="137"/>
      <c r="RXQ89" s="137"/>
      <c r="RXR89" s="137"/>
      <c r="RXS89" s="137"/>
      <c r="RXT89" s="137"/>
      <c r="RXU89" s="137"/>
      <c r="RXV89" s="137"/>
      <c r="RXW89" s="137"/>
      <c r="RXX89" s="137"/>
      <c r="RXY89" s="137"/>
      <c r="RXZ89" s="137"/>
      <c r="RYA89" s="137"/>
      <c r="RYB89" s="137"/>
      <c r="RYC89" s="137"/>
      <c r="RYD89" s="137"/>
      <c r="RYE89" s="137"/>
      <c r="RYF89" s="137"/>
      <c r="RYG89" s="137"/>
      <c r="RYH89" s="137"/>
      <c r="RYI89" s="137"/>
      <c r="RYJ89" s="137"/>
      <c r="RYK89" s="137"/>
      <c r="RYL89" s="137"/>
      <c r="RYM89" s="137"/>
      <c r="RYN89" s="137"/>
      <c r="RYO89" s="137"/>
      <c r="RYP89" s="137"/>
      <c r="RYQ89" s="137"/>
      <c r="RYR89" s="137"/>
      <c r="RYS89" s="137"/>
      <c r="RYT89" s="137"/>
      <c r="RYU89" s="137"/>
      <c r="RYV89" s="137"/>
      <c r="RYW89" s="137"/>
      <c r="RYX89" s="137"/>
      <c r="RYY89" s="137"/>
      <c r="RYZ89" s="137"/>
      <c r="RZA89" s="137"/>
      <c r="RZB89" s="137"/>
      <c r="RZC89" s="137"/>
      <c r="RZD89" s="137"/>
      <c r="RZE89" s="137"/>
      <c r="RZF89" s="137"/>
      <c r="RZG89" s="137"/>
      <c r="RZH89" s="137"/>
      <c r="RZI89" s="137"/>
      <c r="RZJ89" s="137"/>
      <c r="RZK89" s="137"/>
      <c r="RZL89" s="137"/>
      <c r="RZM89" s="137"/>
      <c r="RZN89" s="137"/>
      <c r="RZO89" s="137"/>
      <c r="RZP89" s="137"/>
      <c r="RZQ89" s="137"/>
      <c r="RZR89" s="137"/>
      <c r="RZS89" s="137"/>
      <c r="RZT89" s="137"/>
      <c r="RZU89" s="137"/>
      <c r="RZV89" s="137"/>
      <c r="RZW89" s="137"/>
      <c r="RZX89" s="137"/>
      <c r="RZY89" s="137"/>
      <c r="RZZ89" s="137"/>
      <c r="SAA89" s="137"/>
      <c r="SAB89" s="137"/>
      <c r="SAC89" s="137"/>
      <c r="SAD89" s="137"/>
      <c r="SAE89" s="137"/>
      <c r="SAF89" s="137"/>
      <c r="SAG89" s="137"/>
      <c r="SAH89" s="137"/>
      <c r="SAI89" s="137"/>
      <c r="SAJ89" s="137"/>
      <c r="SAK89" s="137"/>
      <c r="SAL89" s="137"/>
      <c r="SAM89" s="137"/>
      <c r="SAN89" s="137"/>
      <c r="SAO89" s="137"/>
      <c r="SAP89" s="137"/>
      <c r="SAQ89" s="137"/>
      <c r="SAR89" s="137"/>
      <c r="SAS89" s="137"/>
      <c r="SAT89" s="137"/>
      <c r="SAU89" s="137"/>
      <c r="SAV89" s="137"/>
      <c r="SAW89" s="137"/>
      <c r="SAX89" s="137"/>
      <c r="SAY89" s="137"/>
      <c r="SAZ89" s="137"/>
      <c r="SBA89" s="137"/>
      <c r="SBB89" s="137"/>
      <c r="SBC89" s="137"/>
      <c r="SBD89" s="137"/>
      <c r="SBE89" s="137"/>
      <c r="SBF89" s="137"/>
      <c r="SBG89" s="137"/>
      <c r="SBH89" s="137"/>
      <c r="SBI89" s="137"/>
      <c r="SBJ89" s="137"/>
      <c r="SBK89" s="137"/>
      <c r="SBL89" s="137"/>
      <c r="SBM89" s="137"/>
      <c r="SBN89" s="137"/>
      <c r="SBO89" s="137"/>
      <c r="SBP89" s="137"/>
      <c r="SBQ89" s="137"/>
      <c r="SBR89" s="137"/>
      <c r="SBS89" s="137"/>
      <c r="SBT89" s="137"/>
      <c r="SBU89" s="137"/>
      <c r="SBV89" s="137"/>
      <c r="SBW89" s="137"/>
      <c r="SBX89" s="137"/>
      <c r="SBY89" s="137"/>
      <c r="SBZ89" s="137"/>
      <c r="SCA89" s="137"/>
      <c r="SCB89" s="137"/>
      <c r="SCC89" s="137"/>
      <c r="SCD89" s="137"/>
      <c r="SCE89" s="137"/>
      <c r="SCF89" s="137"/>
      <c r="SCG89" s="137"/>
      <c r="SCH89" s="137"/>
      <c r="SCI89" s="137"/>
      <c r="SCJ89" s="137"/>
      <c r="SCK89" s="137"/>
      <c r="SCL89" s="137"/>
      <c r="SCM89" s="137"/>
      <c r="SCN89" s="137"/>
      <c r="SCO89" s="137"/>
      <c r="SCP89" s="137"/>
      <c r="SCQ89" s="137"/>
      <c r="SCR89" s="137"/>
      <c r="SCS89" s="137"/>
      <c r="SCT89" s="137"/>
      <c r="SCU89" s="137"/>
      <c r="SCV89" s="137"/>
      <c r="SCW89" s="137"/>
      <c r="SCX89" s="137"/>
      <c r="SCY89" s="137"/>
      <c r="SCZ89" s="137"/>
      <c r="SDA89" s="137"/>
      <c r="SDB89" s="137"/>
      <c r="SDC89" s="137"/>
      <c r="SDD89" s="137"/>
      <c r="SDE89" s="137"/>
      <c r="SDF89" s="137"/>
      <c r="SDG89" s="137"/>
      <c r="SDH89" s="137"/>
      <c r="SDI89" s="137"/>
      <c r="SDJ89" s="137"/>
      <c r="SDK89" s="137"/>
      <c r="SDL89" s="137"/>
      <c r="SDM89" s="137"/>
      <c r="SDN89" s="137"/>
      <c r="SDO89" s="137"/>
      <c r="SDP89" s="137"/>
      <c r="SDQ89" s="137"/>
      <c r="SDR89" s="137"/>
      <c r="SDS89" s="137"/>
      <c r="SDT89" s="137"/>
      <c r="SDU89" s="137"/>
      <c r="SDV89" s="137"/>
      <c r="SDW89" s="137"/>
      <c r="SDX89" s="137"/>
      <c r="SDY89" s="137"/>
      <c r="SDZ89" s="137"/>
      <c r="SEA89" s="137"/>
      <c r="SEB89" s="137"/>
      <c r="SEC89" s="137"/>
      <c r="SED89" s="137"/>
      <c r="SEE89" s="137"/>
      <c r="SEF89" s="137"/>
      <c r="SEG89" s="137"/>
      <c r="SEH89" s="137"/>
      <c r="SEI89" s="137"/>
      <c r="SEJ89" s="137"/>
      <c r="SEK89" s="137"/>
      <c r="SEL89" s="137"/>
      <c r="SEM89" s="137"/>
      <c r="SEN89" s="137"/>
      <c r="SEO89" s="137"/>
      <c r="SEP89" s="137"/>
      <c r="SEQ89" s="137"/>
      <c r="SER89" s="137"/>
      <c r="SES89" s="137"/>
      <c r="SET89" s="137"/>
      <c r="SEU89" s="137"/>
      <c r="SEV89" s="137"/>
      <c r="SEW89" s="137"/>
      <c r="SEX89" s="137"/>
      <c r="SEY89" s="137"/>
      <c r="SEZ89" s="137"/>
      <c r="SFA89" s="137"/>
      <c r="SFB89" s="137"/>
      <c r="SFC89" s="137"/>
      <c r="SFD89" s="137"/>
      <c r="SFE89" s="137"/>
      <c r="SFF89" s="137"/>
      <c r="SFG89" s="137"/>
      <c r="SFH89" s="137"/>
      <c r="SFI89" s="137"/>
      <c r="SFJ89" s="137"/>
      <c r="SFK89" s="137"/>
      <c r="SFL89" s="137"/>
      <c r="SFM89" s="137"/>
      <c r="SFN89" s="137"/>
      <c r="SFO89" s="137"/>
      <c r="SFP89" s="137"/>
      <c r="SFQ89" s="137"/>
      <c r="SFR89" s="137"/>
      <c r="SFS89" s="137"/>
      <c r="SFT89" s="137"/>
      <c r="SFU89" s="137"/>
      <c r="SFV89" s="137"/>
      <c r="SFW89" s="137"/>
      <c r="SFX89" s="137"/>
      <c r="SFY89" s="137"/>
      <c r="SFZ89" s="137"/>
      <c r="SGA89" s="137"/>
      <c r="SGB89" s="137"/>
      <c r="SGC89" s="137"/>
      <c r="SGD89" s="137"/>
      <c r="SGE89" s="137"/>
      <c r="SGF89" s="137"/>
      <c r="SGG89" s="137"/>
      <c r="SGH89" s="137"/>
      <c r="SGI89" s="137"/>
      <c r="SGJ89" s="137"/>
      <c r="SGK89" s="137"/>
      <c r="SGL89" s="137"/>
      <c r="SGM89" s="137"/>
      <c r="SGN89" s="137"/>
      <c r="SGO89" s="137"/>
      <c r="SGP89" s="137"/>
      <c r="SGQ89" s="137"/>
      <c r="SGR89" s="137"/>
      <c r="SGS89" s="137"/>
      <c r="SGT89" s="137"/>
      <c r="SGU89" s="137"/>
      <c r="SGV89" s="137"/>
      <c r="SGW89" s="137"/>
      <c r="SGX89" s="137"/>
      <c r="SGY89" s="137"/>
      <c r="SGZ89" s="137"/>
      <c r="SHA89" s="137"/>
      <c r="SHB89" s="137"/>
      <c r="SHC89" s="137"/>
      <c r="SHD89" s="137"/>
      <c r="SHE89" s="137"/>
      <c r="SHF89" s="137"/>
      <c r="SHG89" s="137"/>
      <c r="SHH89" s="137"/>
      <c r="SHI89" s="137"/>
      <c r="SHJ89" s="137"/>
      <c r="SHK89" s="137"/>
      <c r="SHL89" s="137"/>
      <c r="SHM89" s="137"/>
      <c r="SHN89" s="137"/>
      <c r="SHO89" s="137"/>
      <c r="SHP89" s="137"/>
      <c r="SHQ89" s="137"/>
      <c r="SHR89" s="137"/>
      <c r="SHS89" s="137"/>
      <c r="SHT89" s="137"/>
      <c r="SHU89" s="137"/>
      <c r="SHV89" s="137"/>
      <c r="SHW89" s="137"/>
      <c r="SHX89" s="137"/>
      <c r="SHY89" s="137"/>
      <c r="SHZ89" s="137"/>
      <c r="SIA89" s="137"/>
      <c r="SIB89" s="137"/>
      <c r="SIC89" s="137"/>
      <c r="SID89" s="137"/>
      <c r="SIE89" s="137"/>
      <c r="SIF89" s="137"/>
      <c r="SIG89" s="137"/>
      <c r="SIH89" s="137"/>
      <c r="SII89" s="137"/>
      <c r="SIJ89" s="137"/>
      <c r="SIK89" s="137"/>
      <c r="SIL89" s="137"/>
      <c r="SIM89" s="137"/>
      <c r="SIN89" s="137"/>
      <c r="SIO89" s="137"/>
      <c r="SIP89" s="137"/>
      <c r="SIQ89" s="137"/>
      <c r="SIR89" s="137"/>
      <c r="SIS89" s="137"/>
      <c r="SIT89" s="137"/>
      <c r="SIU89" s="137"/>
      <c r="SIV89" s="137"/>
      <c r="SIW89" s="137"/>
      <c r="SIX89" s="137"/>
      <c r="SIY89" s="137"/>
      <c r="SIZ89" s="137"/>
      <c r="SJA89" s="137"/>
      <c r="SJB89" s="137"/>
      <c r="SJC89" s="137"/>
      <c r="SJD89" s="137"/>
      <c r="SJE89" s="137"/>
      <c r="SJF89" s="137"/>
      <c r="SJG89" s="137"/>
      <c r="SJH89" s="137"/>
      <c r="SJI89" s="137"/>
      <c r="SJJ89" s="137"/>
      <c r="SJK89" s="137"/>
      <c r="SJL89" s="137"/>
      <c r="SJM89" s="137"/>
      <c r="SJN89" s="137"/>
      <c r="SJO89" s="137"/>
      <c r="SJP89" s="137"/>
      <c r="SJQ89" s="137"/>
      <c r="SJR89" s="137"/>
      <c r="SJS89" s="137"/>
      <c r="SJT89" s="137"/>
      <c r="SJU89" s="137"/>
      <c r="SJV89" s="137"/>
      <c r="SJW89" s="137"/>
      <c r="SJX89" s="137"/>
      <c r="SJY89" s="137"/>
      <c r="SJZ89" s="137"/>
      <c r="SKA89" s="137"/>
      <c r="SKB89" s="137"/>
      <c r="SKC89" s="137"/>
      <c r="SKD89" s="137"/>
      <c r="SKE89" s="137"/>
      <c r="SKF89" s="137"/>
      <c r="SKG89" s="137"/>
      <c r="SKH89" s="137"/>
      <c r="SKI89" s="137"/>
      <c r="SKJ89" s="137"/>
      <c r="SKK89" s="137"/>
      <c r="SKL89" s="137"/>
      <c r="SKM89" s="137"/>
      <c r="SKN89" s="137"/>
      <c r="SKO89" s="137"/>
      <c r="SKP89" s="137"/>
      <c r="SKQ89" s="137"/>
      <c r="SKR89" s="137"/>
      <c r="SKS89" s="137"/>
      <c r="SKT89" s="137"/>
      <c r="SKU89" s="137"/>
      <c r="SKV89" s="137"/>
      <c r="SKW89" s="137"/>
      <c r="SKX89" s="137"/>
      <c r="SKY89" s="137"/>
      <c r="SKZ89" s="137"/>
      <c r="SLA89" s="137"/>
      <c r="SLB89" s="137"/>
      <c r="SLC89" s="137"/>
      <c r="SLD89" s="137"/>
      <c r="SLE89" s="137"/>
      <c r="SLF89" s="137"/>
      <c r="SLG89" s="137"/>
      <c r="SLH89" s="137"/>
      <c r="SLI89" s="137"/>
      <c r="SLJ89" s="137"/>
      <c r="SLK89" s="137"/>
      <c r="SLL89" s="137"/>
      <c r="SLM89" s="137"/>
      <c r="SLN89" s="137"/>
      <c r="SLO89" s="137"/>
      <c r="SLP89" s="137"/>
      <c r="SLQ89" s="137"/>
      <c r="SLR89" s="137"/>
      <c r="SLS89" s="137"/>
      <c r="SLT89" s="137"/>
      <c r="SLU89" s="137"/>
      <c r="SLV89" s="137"/>
      <c r="SLW89" s="137"/>
      <c r="SLX89" s="137"/>
      <c r="SLY89" s="137"/>
      <c r="SLZ89" s="137"/>
      <c r="SMA89" s="137"/>
      <c r="SMB89" s="137"/>
      <c r="SMC89" s="137"/>
      <c r="SMD89" s="137"/>
      <c r="SME89" s="137"/>
      <c r="SMF89" s="137"/>
      <c r="SMG89" s="137"/>
      <c r="SMH89" s="137"/>
      <c r="SMI89" s="137"/>
      <c r="SMJ89" s="137"/>
      <c r="SMK89" s="137"/>
      <c r="SML89" s="137"/>
      <c r="SMM89" s="137"/>
      <c r="SMN89" s="137"/>
      <c r="SMO89" s="137"/>
      <c r="SMP89" s="137"/>
      <c r="SMQ89" s="137"/>
      <c r="SMR89" s="137"/>
      <c r="SMS89" s="137"/>
      <c r="SMT89" s="137"/>
      <c r="SMU89" s="137"/>
      <c r="SMV89" s="137"/>
      <c r="SMW89" s="137"/>
      <c r="SMX89" s="137"/>
      <c r="SMY89" s="137"/>
      <c r="SMZ89" s="137"/>
      <c r="SNA89" s="137"/>
      <c r="SNB89" s="137"/>
      <c r="SNC89" s="137"/>
      <c r="SND89" s="137"/>
      <c r="SNE89" s="137"/>
      <c r="SNF89" s="137"/>
      <c r="SNG89" s="137"/>
      <c r="SNH89" s="137"/>
      <c r="SNI89" s="137"/>
      <c r="SNJ89" s="137"/>
      <c r="SNK89" s="137"/>
      <c r="SNL89" s="137"/>
      <c r="SNM89" s="137"/>
      <c r="SNN89" s="137"/>
      <c r="SNO89" s="137"/>
      <c r="SNP89" s="137"/>
      <c r="SNQ89" s="137"/>
      <c r="SNR89" s="137"/>
      <c r="SNS89" s="137"/>
      <c r="SNT89" s="137"/>
      <c r="SNU89" s="137"/>
      <c r="SNV89" s="137"/>
      <c r="SNW89" s="137"/>
      <c r="SNX89" s="137"/>
      <c r="SNY89" s="137"/>
      <c r="SNZ89" s="137"/>
      <c r="SOA89" s="137"/>
      <c r="SOB89" s="137"/>
      <c r="SOC89" s="137"/>
      <c r="SOD89" s="137"/>
      <c r="SOE89" s="137"/>
      <c r="SOF89" s="137"/>
      <c r="SOG89" s="137"/>
      <c r="SOH89" s="137"/>
      <c r="SOI89" s="137"/>
      <c r="SOJ89" s="137"/>
      <c r="SOK89" s="137"/>
      <c r="SOL89" s="137"/>
      <c r="SOM89" s="137"/>
      <c r="SON89" s="137"/>
      <c r="SOO89" s="137"/>
      <c r="SOP89" s="137"/>
      <c r="SOQ89" s="137"/>
      <c r="SOR89" s="137"/>
      <c r="SOS89" s="137"/>
      <c r="SOT89" s="137"/>
      <c r="SOU89" s="137"/>
      <c r="SOV89" s="137"/>
      <c r="SOW89" s="137"/>
      <c r="SOX89" s="137"/>
      <c r="SOY89" s="137"/>
      <c r="SOZ89" s="137"/>
      <c r="SPA89" s="137"/>
      <c r="SPB89" s="137"/>
      <c r="SPC89" s="137"/>
      <c r="SPD89" s="137"/>
      <c r="SPE89" s="137"/>
      <c r="SPF89" s="137"/>
      <c r="SPG89" s="137"/>
      <c r="SPH89" s="137"/>
      <c r="SPI89" s="137"/>
      <c r="SPJ89" s="137"/>
      <c r="SPK89" s="137"/>
      <c r="SPL89" s="137"/>
      <c r="SPM89" s="137"/>
      <c r="SPN89" s="137"/>
      <c r="SPO89" s="137"/>
      <c r="SPP89" s="137"/>
      <c r="SPQ89" s="137"/>
      <c r="SPR89" s="137"/>
      <c r="SPS89" s="137"/>
      <c r="SPT89" s="137"/>
      <c r="SPU89" s="137"/>
      <c r="SPV89" s="137"/>
      <c r="SPW89" s="137"/>
      <c r="SPX89" s="137"/>
      <c r="SPY89" s="137"/>
      <c r="SPZ89" s="137"/>
      <c r="SQA89" s="137"/>
      <c r="SQB89" s="137"/>
      <c r="SQC89" s="137"/>
      <c r="SQD89" s="137"/>
      <c r="SQE89" s="137"/>
      <c r="SQF89" s="137"/>
      <c r="SQG89" s="137"/>
      <c r="SQH89" s="137"/>
      <c r="SQI89" s="137"/>
      <c r="SQJ89" s="137"/>
      <c r="SQK89" s="137"/>
      <c r="SQL89" s="137"/>
      <c r="SQM89" s="137"/>
      <c r="SQN89" s="137"/>
      <c r="SQO89" s="137"/>
      <c r="SQP89" s="137"/>
      <c r="SQQ89" s="137"/>
      <c r="SQR89" s="137"/>
      <c r="SQS89" s="137"/>
      <c r="SQT89" s="137"/>
      <c r="SQU89" s="137"/>
      <c r="SQV89" s="137"/>
      <c r="SQW89" s="137"/>
      <c r="SQX89" s="137"/>
      <c r="SQY89" s="137"/>
      <c r="SQZ89" s="137"/>
      <c r="SRA89" s="137"/>
      <c r="SRB89" s="137"/>
      <c r="SRC89" s="137"/>
      <c r="SRD89" s="137"/>
      <c r="SRE89" s="137"/>
      <c r="SRF89" s="137"/>
      <c r="SRG89" s="137"/>
      <c r="SRH89" s="137"/>
      <c r="SRI89" s="137"/>
      <c r="SRJ89" s="137"/>
      <c r="SRK89" s="137"/>
      <c r="SRL89" s="137"/>
      <c r="SRM89" s="137"/>
      <c r="SRN89" s="137"/>
      <c r="SRO89" s="137"/>
      <c r="SRP89" s="137"/>
      <c r="SRQ89" s="137"/>
      <c r="SRR89" s="137"/>
      <c r="SRS89" s="137"/>
      <c r="SRT89" s="137"/>
      <c r="SRU89" s="137"/>
      <c r="SRV89" s="137"/>
      <c r="SRW89" s="137"/>
      <c r="SRX89" s="137"/>
      <c r="SRY89" s="137"/>
      <c r="SRZ89" s="137"/>
      <c r="SSA89" s="137"/>
      <c r="SSB89" s="137"/>
      <c r="SSC89" s="137"/>
      <c r="SSD89" s="137"/>
      <c r="SSE89" s="137"/>
      <c r="SSF89" s="137"/>
      <c r="SSG89" s="137"/>
      <c r="SSH89" s="137"/>
      <c r="SSI89" s="137"/>
      <c r="SSJ89" s="137"/>
      <c r="SSK89" s="137"/>
      <c r="SSL89" s="137"/>
      <c r="SSM89" s="137"/>
      <c r="SSN89" s="137"/>
      <c r="SSO89" s="137"/>
      <c r="SSP89" s="137"/>
      <c r="SSQ89" s="137"/>
      <c r="SSR89" s="137"/>
      <c r="SSS89" s="137"/>
      <c r="SST89" s="137"/>
      <c r="SSU89" s="137"/>
      <c r="SSV89" s="137"/>
      <c r="SSW89" s="137"/>
      <c r="SSX89" s="137"/>
      <c r="SSY89" s="137"/>
      <c r="SSZ89" s="137"/>
      <c r="STA89" s="137"/>
      <c r="STB89" s="137"/>
      <c r="STC89" s="137"/>
      <c r="STD89" s="137"/>
      <c r="STE89" s="137"/>
      <c r="STF89" s="137"/>
      <c r="STG89" s="137"/>
      <c r="STH89" s="137"/>
      <c r="STI89" s="137"/>
      <c r="STJ89" s="137"/>
      <c r="STK89" s="137"/>
      <c r="STL89" s="137"/>
      <c r="STM89" s="137"/>
      <c r="STN89" s="137"/>
      <c r="STO89" s="137"/>
      <c r="STP89" s="137"/>
      <c r="STQ89" s="137"/>
      <c r="STR89" s="137"/>
      <c r="STS89" s="137"/>
      <c r="STT89" s="137"/>
      <c r="STU89" s="137"/>
      <c r="STV89" s="137"/>
      <c r="STW89" s="137"/>
      <c r="STX89" s="137"/>
      <c r="STY89" s="137"/>
      <c r="STZ89" s="137"/>
      <c r="SUA89" s="137"/>
      <c r="SUB89" s="137"/>
      <c r="SUC89" s="137"/>
      <c r="SUD89" s="137"/>
      <c r="SUE89" s="137"/>
      <c r="SUF89" s="137"/>
      <c r="SUG89" s="137"/>
      <c r="SUH89" s="137"/>
      <c r="SUI89" s="137"/>
      <c r="SUJ89" s="137"/>
      <c r="SUK89" s="137"/>
      <c r="SUL89" s="137"/>
      <c r="SUM89" s="137"/>
      <c r="SUN89" s="137"/>
      <c r="SUO89" s="137"/>
      <c r="SUP89" s="137"/>
      <c r="SUQ89" s="137"/>
      <c r="SUR89" s="137"/>
      <c r="SUS89" s="137"/>
      <c r="SUT89" s="137"/>
      <c r="SUU89" s="137"/>
      <c r="SUV89" s="137"/>
      <c r="SUW89" s="137"/>
      <c r="SUX89" s="137"/>
      <c r="SUY89" s="137"/>
      <c r="SUZ89" s="137"/>
      <c r="SVA89" s="137"/>
      <c r="SVB89" s="137"/>
      <c r="SVC89" s="137"/>
      <c r="SVD89" s="137"/>
      <c r="SVE89" s="137"/>
      <c r="SVF89" s="137"/>
      <c r="SVG89" s="137"/>
      <c r="SVH89" s="137"/>
      <c r="SVI89" s="137"/>
      <c r="SVJ89" s="137"/>
      <c r="SVK89" s="137"/>
      <c r="SVL89" s="137"/>
      <c r="SVM89" s="137"/>
      <c r="SVN89" s="137"/>
      <c r="SVO89" s="137"/>
      <c r="SVP89" s="137"/>
      <c r="SVQ89" s="137"/>
      <c r="SVR89" s="137"/>
      <c r="SVS89" s="137"/>
      <c r="SVT89" s="137"/>
      <c r="SVU89" s="137"/>
      <c r="SVV89" s="137"/>
      <c r="SVW89" s="137"/>
      <c r="SVX89" s="137"/>
      <c r="SVY89" s="137"/>
      <c r="SVZ89" s="137"/>
      <c r="SWA89" s="137"/>
      <c r="SWB89" s="137"/>
      <c r="SWC89" s="137"/>
      <c r="SWD89" s="137"/>
      <c r="SWE89" s="137"/>
      <c r="SWF89" s="137"/>
      <c r="SWG89" s="137"/>
      <c r="SWH89" s="137"/>
      <c r="SWI89" s="137"/>
      <c r="SWJ89" s="137"/>
      <c r="SWK89" s="137"/>
      <c r="SWL89" s="137"/>
      <c r="SWM89" s="137"/>
      <c r="SWN89" s="137"/>
      <c r="SWO89" s="137"/>
      <c r="SWP89" s="137"/>
      <c r="SWQ89" s="137"/>
      <c r="SWR89" s="137"/>
      <c r="SWS89" s="137"/>
      <c r="SWT89" s="137"/>
      <c r="SWU89" s="137"/>
      <c r="SWV89" s="137"/>
      <c r="SWW89" s="137"/>
      <c r="SWX89" s="137"/>
      <c r="SWY89" s="137"/>
      <c r="SWZ89" s="137"/>
      <c r="SXA89" s="137"/>
      <c r="SXB89" s="137"/>
      <c r="SXC89" s="137"/>
      <c r="SXD89" s="137"/>
      <c r="SXE89" s="137"/>
      <c r="SXF89" s="137"/>
      <c r="SXG89" s="137"/>
      <c r="SXH89" s="137"/>
      <c r="SXI89" s="137"/>
      <c r="SXJ89" s="137"/>
      <c r="SXK89" s="137"/>
      <c r="SXL89" s="137"/>
      <c r="SXM89" s="137"/>
      <c r="SXN89" s="137"/>
      <c r="SXO89" s="137"/>
      <c r="SXP89" s="137"/>
      <c r="SXQ89" s="137"/>
      <c r="SXR89" s="137"/>
      <c r="SXS89" s="137"/>
      <c r="SXT89" s="137"/>
      <c r="SXU89" s="137"/>
      <c r="SXV89" s="137"/>
      <c r="SXW89" s="137"/>
      <c r="SXX89" s="137"/>
      <c r="SXY89" s="137"/>
      <c r="SXZ89" s="137"/>
      <c r="SYA89" s="137"/>
      <c r="SYB89" s="137"/>
      <c r="SYC89" s="137"/>
      <c r="SYD89" s="137"/>
      <c r="SYE89" s="137"/>
      <c r="SYF89" s="137"/>
      <c r="SYG89" s="137"/>
      <c r="SYH89" s="137"/>
      <c r="SYI89" s="137"/>
      <c r="SYJ89" s="137"/>
      <c r="SYK89" s="137"/>
      <c r="SYL89" s="137"/>
      <c r="SYM89" s="137"/>
      <c r="SYN89" s="137"/>
      <c r="SYO89" s="137"/>
      <c r="SYP89" s="137"/>
      <c r="SYQ89" s="137"/>
      <c r="SYR89" s="137"/>
      <c r="SYS89" s="137"/>
      <c r="SYT89" s="137"/>
      <c r="SYU89" s="137"/>
      <c r="SYV89" s="137"/>
      <c r="SYW89" s="137"/>
      <c r="SYX89" s="137"/>
      <c r="SYY89" s="137"/>
      <c r="SYZ89" s="137"/>
      <c r="SZA89" s="137"/>
      <c r="SZB89" s="137"/>
      <c r="SZC89" s="137"/>
      <c r="SZD89" s="137"/>
      <c r="SZE89" s="137"/>
      <c r="SZF89" s="137"/>
      <c r="SZG89" s="137"/>
      <c r="SZH89" s="137"/>
      <c r="SZI89" s="137"/>
      <c r="SZJ89" s="137"/>
      <c r="SZK89" s="137"/>
      <c r="SZL89" s="137"/>
      <c r="SZM89" s="137"/>
      <c r="SZN89" s="137"/>
      <c r="SZO89" s="137"/>
      <c r="SZP89" s="137"/>
      <c r="SZQ89" s="137"/>
      <c r="SZR89" s="137"/>
      <c r="SZS89" s="137"/>
      <c r="SZT89" s="137"/>
      <c r="SZU89" s="137"/>
      <c r="SZV89" s="137"/>
      <c r="SZW89" s="137"/>
      <c r="SZX89" s="137"/>
      <c r="SZY89" s="137"/>
      <c r="SZZ89" s="137"/>
      <c r="TAA89" s="137"/>
      <c r="TAB89" s="137"/>
      <c r="TAC89" s="137"/>
      <c r="TAD89" s="137"/>
      <c r="TAE89" s="137"/>
      <c r="TAF89" s="137"/>
      <c r="TAG89" s="137"/>
      <c r="TAH89" s="137"/>
      <c r="TAI89" s="137"/>
      <c r="TAJ89" s="137"/>
      <c r="TAK89" s="137"/>
      <c r="TAL89" s="137"/>
      <c r="TAM89" s="137"/>
      <c r="TAN89" s="137"/>
      <c r="TAO89" s="137"/>
      <c r="TAP89" s="137"/>
      <c r="TAQ89" s="137"/>
      <c r="TAR89" s="137"/>
      <c r="TAS89" s="137"/>
      <c r="TAT89" s="137"/>
      <c r="TAU89" s="137"/>
      <c r="TAV89" s="137"/>
      <c r="TAW89" s="137"/>
      <c r="TAX89" s="137"/>
      <c r="TAY89" s="137"/>
      <c r="TAZ89" s="137"/>
      <c r="TBA89" s="137"/>
      <c r="TBB89" s="137"/>
      <c r="TBC89" s="137"/>
      <c r="TBD89" s="137"/>
      <c r="TBE89" s="137"/>
      <c r="TBF89" s="137"/>
      <c r="TBG89" s="137"/>
      <c r="TBH89" s="137"/>
      <c r="TBI89" s="137"/>
      <c r="TBJ89" s="137"/>
      <c r="TBK89" s="137"/>
      <c r="TBL89" s="137"/>
      <c r="TBM89" s="137"/>
      <c r="TBN89" s="137"/>
      <c r="TBO89" s="137"/>
      <c r="TBP89" s="137"/>
      <c r="TBQ89" s="137"/>
      <c r="TBR89" s="137"/>
      <c r="TBS89" s="137"/>
      <c r="TBT89" s="137"/>
      <c r="TBU89" s="137"/>
      <c r="TBV89" s="137"/>
      <c r="TBW89" s="137"/>
      <c r="TBX89" s="137"/>
      <c r="TBY89" s="137"/>
      <c r="TBZ89" s="137"/>
      <c r="TCA89" s="137"/>
      <c r="TCB89" s="137"/>
      <c r="TCC89" s="137"/>
      <c r="TCD89" s="137"/>
      <c r="TCE89" s="137"/>
      <c r="TCF89" s="137"/>
      <c r="TCG89" s="137"/>
      <c r="TCH89" s="137"/>
      <c r="TCI89" s="137"/>
      <c r="TCJ89" s="137"/>
      <c r="TCK89" s="137"/>
      <c r="TCL89" s="137"/>
      <c r="TCM89" s="137"/>
      <c r="TCN89" s="137"/>
      <c r="TCO89" s="137"/>
      <c r="TCP89" s="137"/>
      <c r="TCQ89" s="137"/>
      <c r="TCR89" s="137"/>
      <c r="TCS89" s="137"/>
      <c r="TCT89" s="137"/>
      <c r="TCU89" s="137"/>
      <c r="TCV89" s="137"/>
      <c r="TCW89" s="137"/>
      <c r="TCX89" s="137"/>
      <c r="TCY89" s="137"/>
      <c r="TCZ89" s="137"/>
      <c r="TDA89" s="137"/>
      <c r="TDB89" s="137"/>
      <c r="TDC89" s="137"/>
      <c r="TDD89" s="137"/>
      <c r="TDE89" s="137"/>
      <c r="TDF89" s="137"/>
      <c r="TDG89" s="137"/>
      <c r="TDH89" s="137"/>
      <c r="TDI89" s="137"/>
      <c r="TDJ89" s="137"/>
      <c r="TDK89" s="137"/>
      <c r="TDL89" s="137"/>
      <c r="TDM89" s="137"/>
      <c r="TDN89" s="137"/>
      <c r="TDO89" s="137"/>
      <c r="TDP89" s="137"/>
      <c r="TDQ89" s="137"/>
      <c r="TDR89" s="137"/>
      <c r="TDS89" s="137"/>
      <c r="TDT89" s="137"/>
      <c r="TDU89" s="137"/>
      <c r="TDV89" s="137"/>
      <c r="TDW89" s="137"/>
      <c r="TDX89" s="137"/>
      <c r="TDY89" s="137"/>
      <c r="TDZ89" s="137"/>
      <c r="TEA89" s="137"/>
      <c r="TEB89" s="137"/>
      <c r="TEC89" s="137"/>
      <c r="TED89" s="137"/>
      <c r="TEE89" s="137"/>
      <c r="TEF89" s="137"/>
      <c r="TEG89" s="137"/>
      <c r="TEH89" s="137"/>
      <c r="TEI89" s="137"/>
      <c r="TEJ89" s="137"/>
      <c r="TEK89" s="137"/>
      <c r="TEL89" s="137"/>
      <c r="TEM89" s="137"/>
      <c r="TEN89" s="137"/>
      <c r="TEO89" s="137"/>
      <c r="TEP89" s="137"/>
      <c r="TEQ89" s="137"/>
      <c r="TER89" s="137"/>
      <c r="TES89" s="137"/>
      <c r="TET89" s="137"/>
      <c r="TEU89" s="137"/>
      <c r="TEV89" s="137"/>
      <c r="TEW89" s="137"/>
      <c r="TEX89" s="137"/>
      <c r="TEY89" s="137"/>
      <c r="TEZ89" s="137"/>
      <c r="TFA89" s="137"/>
      <c r="TFB89" s="137"/>
      <c r="TFC89" s="137"/>
      <c r="TFD89" s="137"/>
      <c r="TFE89" s="137"/>
      <c r="TFF89" s="137"/>
      <c r="TFG89" s="137"/>
      <c r="TFH89" s="137"/>
      <c r="TFI89" s="137"/>
      <c r="TFJ89" s="137"/>
      <c r="TFK89" s="137"/>
      <c r="TFL89" s="137"/>
      <c r="TFM89" s="137"/>
      <c r="TFN89" s="137"/>
      <c r="TFO89" s="137"/>
      <c r="TFP89" s="137"/>
      <c r="TFQ89" s="137"/>
      <c r="TFR89" s="137"/>
      <c r="TFS89" s="137"/>
      <c r="TFT89" s="137"/>
      <c r="TFU89" s="137"/>
      <c r="TFV89" s="137"/>
      <c r="TFW89" s="137"/>
      <c r="TFX89" s="137"/>
      <c r="TFY89" s="137"/>
      <c r="TFZ89" s="137"/>
      <c r="TGA89" s="137"/>
      <c r="TGB89" s="137"/>
      <c r="TGC89" s="137"/>
      <c r="TGD89" s="137"/>
      <c r="TGE89" s="137"/>
      <c r="TGF89" s="137"/>
      <c r="TGG89" s="137"/>
      <c r="TGH89" s="137"/>
      <c r="TGI89" s="137"/>
      <c r="TGJ89" s="137"/>
      <c r="TGK89" s="137"/>
      <c r="TGL89" s="137"/>
      <c r="TGM89" s="137"/>
      <c r="TGN89" s="137"/>
      <c r="TGO89" s="137"/>
      <c r="TGP89" s="137"/>
      <c r="TGQ89" s="137"/>
      <c r="TGR89" s="137"/>
      <c r="TGS89" s="137"/>
      <c r="TGT89" s="137"/>
      <c r="TGU89" s="137"/>
      <c r="TGV89" s="137"/>
      <c r="TGW89" s="137"/>
      <c r="TGX89" s="137"/>
      <c r="TGY89" s="137"/>
      <c r="TGZ89" s="137"/>
      <c r="THA89" s="137"/>
      <c r="THB89" s="137"/>
      <c r="THC89" s="137"/>
      <c r="THD89" s="137"/>
      <c r="THE89" s="137"/>
      <c r="THF89" s="137"/>
      <c r="THG89" s="137"/>
      <c r="THH89" s="137"/>
      <c r="THI89" s="137"/>
      <c r="THJ89" s="137"/>
      <c r="THK89" s="137"/>
      <c r="THL89" s="137"/>
      <c r="THM89" s="137"/>
      <c r="THN89" s="137"/>
      <c r="THO89" s="137"/>
      <c r="THP89" s="137"/>
      <c r="THQ89" s="137"/>
      <c r="THR89" s="137"/>
      <c r="THS89" s="137"/>
      <c r="THT89" s="137"/>
      <c r="THU89" s="137"/>
      <c r="THV89" s="137"/>
      <c r="THW89" s="137"/>
      <c r="THX89" s="137"/>
      <c r="THY89" s="137"/>
      <c r="THZ89" s="137"/>
      <c r="TIA89" s="137"/>
      <c r="TIB89" s="137"/>
      <c r="TIC89" s="137"/>
      <c r="TID89" s="137"/>
      <c r="TIE89" s="137"/>
      <c r="TIF89" s="137"/>
      <c r="TIG89" s="137"/>
      <c r="TIH89" s="137"/>
      <c r="TII89" s="137"/>
      <c r="TIJ89" s="137"/>
      <c r="TIK89" s="137"/>
      <c r="TIL89" s="137"/>
      <c r="TIM89" s="137"/>
      <c r="TIN89" s="137"/>
      <c r="TIO89" s="137"/>
      <c r="TIP89" s="137"/>
      <c r="TIQ89" s="137"/>
      <c r="TIR89" s="137"/>
      <c r="TIS89" s="137"/>
      <c r="TIT89" s="137"/>
      <c r="TIU89" s="137"/>
      <c r="TIV89" s="137"/>
      <c r="TIW89" s="137"/>
      <c r="TIX89" s="137"/>
      <c r="TIY89" s="137"/>
      <c r="TIZ89" s="137"/>
      <c r="TJA89" s="137"/>
      <c r="TJB89" s="137"/>
      <c r="TJC89" s="137"/>
      <c r="TJD89" s="137"/>
      <c r="TJE89" s="137"/>
      <c r="TJF89" s="137"/>
      <c r="TJG89" s="137"/>
      <c r="TJH89" s="137"/>
      <c r="TJI89" s="137"/>
      <c r="TJJ89" s="137"/>
      <c r="TJK89" s="137"/>
      <c r="TJL89" s="137"/>
      <c r="TJM89" s="137"/>
      <c r="TJN89" s="137"/>
      <c r="TJO89" s="137"/>
      <c r="TJP89" s="137"/>
      <c r="TJQ89" s="137"/>
      <c r="TJR89" s="137"/>
      <c r="TJS89" s="137"/>
      <c r="TJT89" s="137"/>
      <c r="TJU89" s="137"/>
      <c r="TJV89" s="137"/>
      <c r="TJW89" s="137"/>
      <c r="TJX89" s="137"/>
      <c r="TJY89" s="137"/>
      <c r="TJZ89" s="137"/>
      <c r="TKA89" s="137"/>
      <c r="TKB89" s="137"/>
      <c r="TKC89" s="137"/>
      <c r="TKD89" s="137"/>
      <c r="TKE89" s="137"/>
      <c r="TKF89" s="137"/>
      <c r="TKG89" s="137"/>
      <c r="TKH89" s="137"/>
      <c r="TKI89" s="137"/>
      <c r="TKJ89" s="137"/>
      <c r="TKK89" s="137"/>
      <c r="TKL89" s="137"/>
      <c r="TKM89" s="137"/>
      <c r="TKN89" s="137"/>
      <c r="TKO89" s="137"/>
      <c r="TKP89" s="137"/>
      <c r="TKQ89" s="137"/>
      <c r="TKR89" s="137"/>
      <c r="TKS89" s="137"/>
      <c r="TKT89" s="137"/>
      <c r="TKU89" s="137"/>
      <c r="TKV89" s="137"/>
      <c r="TKW89" s="137"/>
      <c r="TKX89" s="137"/>
      <c r="TKY89" s="137"/>
      <c r="TKZ89" s="137"/>
      <c r="TLA89" s="137"/>
      <c r="TLB89" s="137"/>
      <c r="TLC89" s="137"/>
      <c r="TLD89" s="137"/>
      <c r="TLE89" s="137"/>
      <c r="TLF89" s="137"/>
      <c r="TLG89" s="137"/>
      <c r="TLH89" s="137"/>
      <c r="TLI89" s="137"/>
      <c r="TLJ89" s="137"/>
      <c r="TLK89" s="137"/>
      <c r="TLL89" s="137"/>
      <c r="TLM89" s="137"/>
      <c r="TLN89" s="137"/>
      <c r="TLO89" s="137"/>
      <c r="TLP89" s="137"/>
      <c r="TLQ89" s="137"/>
      <c r="TLR89" s="137"/>
      <c r="TLS89" s="137"/>
      <c r="TLT89" s="137"/>
      <c r="TLU89" s="137"/>
      <c r="TLV89" s="137"/>
      <c r="TLW89" s="137"/>
      <c r="TLX89" s="137"/>
      <c r="TLY89" s="137"/>
      <c r="TLZ89" s="137"/>
      <c r="TMA89" s="137"/>
      <c r="TMB89" s="137"/>
      <c r="TMC89" s="137"/>
      <c r="TMD89" s="137"/>
      <c r="TME89" s="137"/>
      <c r="TMF89" s="137"/>
      <c r="TMG89" s="137"/>
      <c r="TMH89" s="137"/>
      <c r="TMI89" s="137"/>
      <c r="TMJ89" s="137"/>
      <c r="TMK89" s="137"/>
      <c r="TML89" s="137"/>
      <c r="TMM89" s="137"/>
      <c r="TMN89" s="137"/>
      <c r="TMO89" s="137"/>
      <c r="TMP89" s="137"/>
      <c r="TMQ89" s="137"/>
      <c r="TMR89" s="137"/>
      <c r="TMS89" s="137"/>
      <c r="TMT89" s="137"/>
      <c r="TMU89" s="137"/>
      <c r="TMV89" s="137"/>
      <c r="TMW89" s="137"/>
      <c r="TMX89" s="137"/>
      <c r="TMY89" s="137"/>
      <c r="TMZ89" s="137"/>
      <c r="TNA89" s="137"/>
      <c r="TNB89" s="137"/>
      <c r="TNC89" s="137"/>
      <c r="TND89" s="137"/>
      <c r="TNE89" s="137"/>
      <c r="TNF89" s="137"/>
      <c r="TNG89" s="137"/>
      <c r="TNH89" s="137"/>
      <c r="TNI89" s="137"/>
      <c r="TNJ89" s="137"/>
      <c r="TNK89" s="137"/>
      <c r="TNL89" s="137"/>
      <c r="TNM89" s="137"/>
      <c r="TNN89" s="137"/>
      <c r="TNO89" s="137"/>
      <c r="TNP89" s="137"/>
      <c r="TNQ89" s="137"/>
      <c r="TNR89" s="137"/>
      <c r="TNS89" s="137"/>
      <c r="TNT89" s="137"/>
      <c r="TNU89" s="137"/>
      <c r="TNV89" s="137"/>
      <c r="TNW89" s="137"/>
      <c r="TNX89" s="137"/>
      <c r="TNY89" s="137"/>
      <c r="TNZ89" s="137"/>
      <c r="TOA89" s="137"/>
      <c r="TOB89" s="137"/>
      <c r="TOC89" s="137"/>
      <c r="TOD89" s="137"/>
      <c r="TOE89" s="137"/>
      <c r="TOF89" s="137"/>
      <c r="TOG89" s="137"/>
      <c r="TOH89" s="137"/>
      <c r="TOI89" s="137"/>
      <c r="TOJ89" s="137"/>
      <c r="TOK89" s="137"/>
      <c r="TOL89" s="137"/>
      <c r="TOM89" s="137"/>
      <c r="TON89" s="137"/>
      <c r="TOO89" s="137"/>
      <c r="TOP89" s="137"/>
      <c r="TOQ89" s="137"/>
      <c r="TOR89" s="137"/>
      <c r="TOS89" s="137"/>
      <c r="TOT89" s="137"/>
      <c r="TOU89" s="137"/>
      <c r="TOV89" s="137"/>
      <c r="TOW89" s="137"/>
      <c r="TOX89" s="137"/>
      <c r="TOY89" s="137"/>
      <c r="TOZ89" s="137"/>
      <c r="TPA89" s="137"/>
      <c r="TPB89" s="137"/>
      <c r="TPC89" s="137"/>
      <c r="TPD89" s="137"/>
      <c r="TPE89" s="137"/>
      <c r="TPF89" s="137"/>
      <c r="TPG89" s="137"/>
      <c r="TPH89" s="137"/>
      <c r="TPI89" s="137"/>
      <c r="TPJ89" s="137"/>
      <c r="TPK89" s="137"/>
      <c r="TPL89" s="137"/>
      <c r="TPM89" s="137"/>
      <c r="TPN89" s="137"/>
      <c r="TPO89" s="137"/>
      <c r="TPP89" s="137"/>
      <c r="TPQ89" s="137"/>
      <c r="TPR89" s="137"/>
      <c r="TPS89" s="137"/>
      <c r="TPT89" s="137"/>
      <c r="TPU89" s="137"/>
      <c r="TPV89" s="137"/>
      <c r="TPW89" s="137"/>
      <c r="TPX89" s="137"/>
      <c r="TPY89" s="137"/>
      <c r="TPZ89" s="137"/>
      <c r="TQA89" s="137"/>
      <c r="TQB89" s="137"/>
      <c r="TQC89" s="137"/>
      <c r="TQD89" s="137"/>
      <c r="TQE89" s="137"/>
      <c r="TQF89" s="137"/>
      <c r="TQG89" s="137"/>
      <c r="TQH89" s="137"/>
      <c r="TQI89" s="137"/>
      <c r="TQJ89" s="137"/>
      <c r="TQK89" s="137"/>
      <c r="TQL89" s="137"/>
      <c r="TQM89" s="137"/>
      <c r="TQN89" s="137"/>
      <c r="TQO89" s="137"/>
      <c r="TQP89" s="137"/>
      <c r="TQQ89" s="137"/>
      <c r="TQR89" s="137"/>
      <c r="TQS89" s="137"/>
      <c r="TQT89" s="137"/>
      <c r="TQU89" s="137"/>
      <c r="TQV89" s="137"/>
      <c r="TQW89" s="137"/>
      <c r="TQX89" s="137"/>
      <c r="TQY89" s="137"/>
      <c r="TQZ89" s="137"/>
      <c r="TRA89" s="137"/>
      <c r="TRB89" s="137"/>
      <c r="TRC89" s="137"/>
      <c r="TRD89" s="137"/>
      <c r="TRE89" s="137"/>
      <c r="TRF89" s="137"/>
      <c r="TRG89" s="137"/>
      <c r="TRH89" s="137"/>
      <c r="TRI89" s="137"/>
      <c r="TRJ89" s="137"/>
      <c r="TRK89" s="137"/>
      <c r="TRL89" s="137"/>
      <c r="TRM89" s="137"/>
      <c r="TRN89" s="137"/>
      <c r="TRO89" s="137"/>
      <c r="TRP89" s="137"/>
      <c r="TRQ89" s="137"/>
      <c r="TRR89" s="137"/>
      <c r="TRS89" s="137"/>
      <c r="TRT89" s="137"/>
      <c r="TRU89" s="137"/>
      <c r="TRV89" s="137"/>
      <c r="TRW89" s="137"/>
      <c r="TRX89" s="137"/>
      <c r="TRY89" s="137"/>
      <c r="TRZ89" s="137"/>
      <c r="TSA89" s="137"/>
      <c r="TSB89" s="137"/>
      <c r="TSC89" s="137"/>
      <c r="TSD89" s="137"/>
      <c r="TSE89" s="137"/>
      <c r="TSF89" s="137"/>
      <c r="TSG89" s="137"/>
      <c r="TSH89" s="137"/>
      <c r="TSI89" s="137"/>
      <c r="TSJ89" s="137"/>
      <c r="TSK89" s="137"/>
      <c r="TSL89" s="137"/>
      <c r="TSM89" s="137"/>
      <c r="TSN89" s="137"/>
      <c r="TSO89" s="137"/>
      <c r="TSP89" s="137"/>
      <c r="TSQ89" s="137"/>
      <c r="TSR89" s="137"/>
      <c r="TSS89" s="137"/>
      <c r="TST89" s="137"/>
      <c r="TSU89" s="137"/>
      <c r="TSV89" s="137"/>
      <c r="TSW89" s="137"/>
      <c r="TSX89" s="137"/>
      <c r="TSY89" s="137"/>
      <c r="TSZ89" s="137"/>
      <c r="TTA89" s="137"/>
      <c r="TTB89" s="137"/>
      <c r="TTC89" s="137"/>
      <c r="TTD89" s="137"/>
      <c r="TTE89" s="137"/>
      <c r="TTF89" s="137"/>
      <c r="TTG89" s="137"/>
      <c r="TTH89" s="137"/>
      <c r="TTI89" s="137"/>
      <c r="TTJ89" s="137"/>
      <c r="TTK89" s="137"/>
      <c r="TTL89" s="137"/>
      <c r="TTM89" s="137"/>
      <c r="TTN89" s="137"/>
      <c r="TTO89" s="137"/>
      <c r="TTP89" s="137"/>
      <c r="TTQ89" s="137"/>
      <c r="TTR89" s="137"/>
      <c r="TTS89" s="137"/>
      <c r="TTT89" s="137"/>
      <c r="TTU89" s="137"/>
      <c r="TTV89" s="137"/>
      <c r="TTW89" s="137"/>
      <c r="TTX89" s="137"/>
      <c r="TTY89" s="137"/>
      <c r="TTZ89" s="137"/>
      <c r="TUA89" s="137"/>
      <c r="TUB89" s="137"/>
      <c r="TUC89" s="137"/>
      <c r="TUD89" s="137"/>
      <c r="TUE89" s="137"/>
      <c r="TUF89" s="137"/>
      <c r="TUG89" s="137"/>
      <c r="TUH89" s="137"/>
      <c r="TUI89" s="137"/>
      <c r="TUJ89" s="137"/>
      <c r="TUK89" s="137"/>
      <c r="TUL89" s="137"/>
      <c r="TUM89" s="137"/>
      <c r="TUN89" s="137"/>
      <c r="TUO89" s="137"/>
      <c r="TUP89" s="137"/>
      <c r="TUQ89" s="137"/>
      <c r="TUR89" s="137"/>
      <c r="TUS89" s="137"/>
      <c r="TUT89" s="137"/>
      <c r="TUU89" s="137"/>
      <c r="TUV89" s="137"/>
      <c r="TUW89" s="137"/>
      <c r="TUX89" s="137"/>
      <c r="TUY89" s="137"/>
      <c r="TUZ89" s="137"/>
      <c r="TVA89" s="137"/>
      <c r="TVB89" s="137"/>
      <c r="TVC89" s="137"/>
      <c r="TVD89" s="137"/>
      <c r="TVE89" s="137"/>
      <c r="TVF89" s="137"/>
      <c r="TVG89" s="137"/>
      <c r="TVH89" s="137"/>
      <c r="TVI89" s="137"/>
      <c r="TVJ89" s="137"/>
      <c r="TVK89" s="137"/>
      <c r="TVL89" s="137"/>
      <c r="TVM89" s="137"/>
      <c r="TVN89" s="137"/>
      <c r="TVO89" s="137"/>
      <c r="TVP89" s="137"/>
      <c r="TVQ89" s="137"/>
      <c r="TVR89" s="137"/>
      <c r="TVS89" s="137"/>
      <c r="TVT89" s="137"/>
      <c r="TVU89" s="137"/>
      <c r="TVV89" s="137"/>
      <c r="TVW89" s="137"/>
      <c r="TVX89" s="137"/>
      <c r="TVY89" s="137"/>
      <c r="TVZ89" s="137"/>
      <c r="TWA89" s="137"/>
      <c r="TWB89" s="137"/>
      <c r="TWC89" s="137"/>
      <c r="TWD89" s="137"/>
      <c r="TWE89" s="137"/>
      <c r="TWF89" s="137"/>
      <c r="TWG89" s="137"/>
      <c r="TWH89" s="137"/>
      <c r="TWI89" s="137"/>
      <c r="TWJ89" s="137"/>
      <c r="TWK89" s="137"/>
      <c r="TWL89" s="137"/>
      <c r="TWM89" s="137"/>
      <c r="TWN89" s="137"/>
      <c r="TWO89" s="137"/>
      <c r="TWP89" s="137"/>
      <c r="TWQ89" s="137"/>
      <c r="TWR89" s="137"/>
      <c r="TWS89" s="137"/>
      <c r="TWT89" s="137"/>
      <c r="TWU89" s="137"/>
      <c r="TWV89" s="137"/>
      <c r="TWW89" s="137"/>
      <c r="TWX89" s="137"/>
      <c r="TWY89" s="137"/>
      <c r="TWZ89" s="137"/>
      <c r="TXA89" s="137"/>
      <c r="TXB89" s="137"/>
      <c r="TXC89" s="137"/>
      <c r="TXD89" s="137"/>
      <c r="TXE89" s="137"/>
      <c r="TXF89" s="137"/>
      <c r="TXG89" s="137"/>
      <c r="TXH89" s="137"/>
      <c r="TXI89" s="137"/>
      <c r="TXJ89" s="137"/>
      <c r="TXK89" s="137"/>
      <c r="TXL89" s="137"/>
      <c r="TXM89" s="137"/>
      <c r="TXN89" s="137"/>
      <c r="TXO89" s="137"/>
      <c r="TXP89" s="137"/>
      <c r="TXQ89" s="137"/>
      <c r="TXR89" s="137"/>
      <c r="TXS89" s="137"/>
      <c r="TXT89" s="137"/>
      <c r="TXU89" s="137"/>
      <c r="TXV89" s="137"/>
      <c r="TXW89" s="137"/>
      <c r="TXX89" s="137"/>
      <c r="TXY89" s="137"/>
      <c r="TXZ89" s="137"/>
      <c r="TYA89" s="137"/>
      <c r="TYB89" s="137"/>
      <c r="TYC89" s="137"/>
      <c r="TYD89" s="137"/>
      <c r="TYE89" s="137"/>
      <c r="TYF89" s="137"/>
      <c r="TYG89" s="137"/>
      <c r="TYH89" s="137"/>
      <c r="TYI89" s="137"/>
      <c r="TYJ89" s="137"/>
      <c r="TYK89" s="137"/>
      <c r="TYL89" s="137"/>
      <c r="TYM89" s="137"/>
      <c r="TYN89" s="137"/>
      <c r="TYO89" s="137"/>
      <c r="TYP89" s="137"/>
      <c r="TYQ89" s="137"/>
      <c r="TYR89" s="137"/>
      <c r="TYS89" s="137"/>
      <c r="TYT89" s="137"/>
      <c r="TYU89" s="137"/>
      <c r="TYV89" s="137"/>
      <c r="TYW89" s="137"/>
      <c r="TYX89" s="137"/>
      <c r="TYY89" s="137"/>
      <c r="TYZ89" s="137"/>
      <c r="TZA89" s="137"/>
      <c r="TZB89" s="137"/>
      <c r="TZC89" s="137"/>
      <c r="TZD89" s="137"/>
      <c r="TZE89" s="137"/>
      <c r="TZF89" s="137"/>
      <c r="TZG89" s="137"/>
      <c r="TZH89" s="137"/>
      <c r="TZI89" s="137"/>
      <c r="TZJ89" s="137"/>
      <c r="TZK89" s="137"/>
      <c r="TZL89" s="137"/>
      <c r="TZM89" s="137"/>
      <c r="TZN89" s="137"/>
      <c r="TZO89" s="137"/>
      <c r="TZP89" s="137"/>
      <c r="TZQ89" s="137"/>
      <c r="TZR89" s="137"/>
      <c r="TZS89" s="137"/>
      <c r="TZT89" s="137"/>
      <c r="TZU89" s="137"/>
      <c r="TZV89" s="137"/>
      <c r="TZW89" s="137"/>
      <c r="TZX89" s="137"/>
      <c r="TZY89" s="137"/>
      <c r="TZZ89" s="137"/>
      <c r="UAA89" s="137"/>
      <c r="UAB89" s="137"/>
      <c r="UAC89" s="137"/>
      <c r="UAD89" s="137"/>
      <c r="UAE89" s="137"/>
      <c r="UAF89" s="137"/>
      <c r="UAG89" s="137"/>
      <c r="UAH89" s="137"/>
      <c r="UAI89" s="137"/>
      <c r="UAJ89" s="137"/>
      <c r="UAK89" s="137"/>
      <c r="UAL89" s="137"/>
      <c r="UAM89" s="137"/>
      <c r="UAN89" s="137"/>
      <c r="UAO89" s="137"/>
      <c r="UAP89" s="137"/>
      <c r="UAQ89" s="137"/>
      <c r="UAR89" s="137"/>
      <c r="UAS89" s="137"/>
      <c r="UAT89" s="137"/>
      <c r="UAU89" s="137"/>
      <c r="UAV89" s="137"/>
      <c r="UAW89" s="137"/>
      <c r="UAX89" s="137"/>
      <c r="UAY89" s="137"/>
      <c r="UAZ89" s="137"/>
      <c r="UBA89" s="137"/>
      <c r="UBB89" s="137"/>
      <c r="UBC89" s="137"/>
      <c r="UBD89" s="137"/>
      <c r="UBE89" s="137"/>
      <c r="UBF89" s="137"/>
      <c r="UBG89" s="137"/>
      <c r="UBH89" s="137"/>
      <c r="UBI89" s="137"/>
      <c r="UBJ89" s="137"/>
      <c r="UBK89" s="137"/>
      <c r="UBL89" s="137"/>
      <c r="UBM89" s="137"/>
      <c r="UBN89" s="137"/>
      <c r="UBO89" s="137"/>
      <c r="UBP89" s="137"/>
      <c r="UBQ89" s="137"/>
      <c r="UBR89" s="137"/>
      <c r="UBS89" s="137"/>
      <c r="UBT89" s="137"/>
      <c r="UBU89" s="137"/>
      <c r="UBV89" s="137"/>
      <c r="UBW89" s="137"/>
      <c r="UBX89" s="137"/>
      <c r="UBY89" s="137"/>
      <c r="UBZ89" s="137"/>
      <c r="UCA89" s="137"/>
      <c r="UCB89" s="137"/>
      <c r="UCC89" s="137"/>
      <c r="UCD89" s="137"/>
      <c r="UCE89" s="137"/>
      <c r="UCF89" s="137"/>
      <c r="UCG89" s="137"/>
      <c r="UCH89" s="137"/>
      <c r="UCI89" s="137"/>
      <c r="UCJ89" s="137"/>
      <c r="UCK89" s="137"/>
      <c r="UCL89" s="137"/>
      <c r="UCM89" s="137"/>
      <c r="UCN89" s="137"/>
      <c r="UCO89" s="137"/>
      <c r="UCP89" s="137"/>
      <c r="UCQ89" s="137"/>
      <c r="UCR89" s="137"/>
      <c r="UCS89" s="137"/>
      <c r="UCT89" s="137"/>
      <c r="UCU89" s="137"/>
      <c r="UCV89" s="137"/>
      <c r="UCW89" s="137"/>
      <c r="UCX89" s="137"/>
      <c r="UCY89" s="137"/>
      <c r="UCZ89" s="137"/>
      <c r="UDA89" s="137"/>
      <c r="UDB89" s="137"/>
      <c r="UDC89" s="137"/>
      <c r="UDD89" s="137"/>
      <c r="UDE89" s="137"/>
      <c r="UDF89" s="137"/>
      <c r="UDG89" s="137"/>
      <c r="UDH89" s="137"/>
      <c r="UDI89" s="137"/>
      <c r="UDJ89" s="137"/>
      <c r="UDK89" s="137"/>
      <c r="UDL89" s="137"/>
      <c r="UDM89" s="137"/>
      <c r="UDN89" s="137"/>
      <c r="UDO89" s="137"/>
      <c r="UDP89" s="137"/>
      <c r="UDQ89" s="137"/>
      <c r="UDR89" s="137"/>
      <c r="UDS89" s="137"/>
      <c r="UDT89" s="137"/>
      <c r="UDU89" s="137"/>
      <c r="UDV89" s="137"/>
      <c r="UDW89" s="137"/>
      <c r="UDX89" s="137"/>
      <c r="UDY89" s="137"/>
      <c r="UDZ89" s="137"/>
      <c r="UEA89" s="137"/>
      <c r="UEB89" s="137"/>
      <c r="UEC89" s="137"/>
      <c r="UED89" s="137"/>
      <c r="UEE89" s="137"/>
      <c r="UEF89" s="137"/>
      <c r="UEG89" s="137"/>
      <c r="UEH89" s="137"/>
      <c r="UEI89" s="137"/>
      <c r="UEJ89" s="137"/>
      <c r="UEK89" s="137"/>
      <c r="UEL89" s="137"/>
      <c r="UEM89" s="137"/>
      <c r="UEN89" s="137"/>
      <c r="UEO89" s="137"/>
      <c r="UEP89" s="137"/>
      <c r="UEQ89" s="137"/>
      <c r="UER89" s="137"/>
      <c r="UES89" s="137"/>
      <c r="UET89" s="137"/>
      <c r="UEU89" s="137"/>
      <c r="UEV89" s="137"/>
      <c r="UEW89" s="137"/>
      <c r="UEX89" s="137"/>
      <c r="UEY89" s="137"/>
      <c r="UEZ89" s="137"/>
      <c r="UFA89" s="137"/>
      <c r="UFB89" s="137"/>
      <c r="UFC89" s="137"/>
      <c r="UFD89" s="137"/>
      <c r="UFE89" s="137"/>
      <c r="UFF89" s="137"/>
      <c r="UFG89" s="137"/>
      <c r="UFH89" s="137"/>
      <c r="UFI89" s="137"/>
      <c r="UFJ89" s="137"/>
      <c r="UFK89" s="137"/>
      <c r="UFL89" s="137"/>
      <c r="UFM89" s="137"/>
      <c r="UFN89" s="137"/>
      <c r="UFO89" s="137"/>
      <c r="UFP89" s="137"/>
      <c r="UFQ89" s="137"/>
      <c r="UFR89" s="137"/>
      <c r="UFS89" s="137"/>
      <c r="UFT89" s="137"/>
      <c r="UFU89" s="137"/>
      <c r="UFV89" s="137"/>
      <c r="UFW89" s="137"/>
      <c r="UFX89" s="137"/>
      <c r="UFY89" s="137"/>
      <c r="UFZ89" s="137"/>
      <c r="UGA89" s="137"/>
      <c r="UGB89" s="137"/>
      <c r="UGC89" s="137"/>
      <c r="UGD89" s="137"/>
      <c r="UGE89" s="137"/>
      <c r="UGF89" s="137"/>
      <c r="UGG89" s="137"/>
      <c r="UGH89" s="137"/>
      <c r="UGI89" s="137"/>
      <c r="UGJ89" s="137"/>
      <c r="UGK89" s="137"/>
      <c r="UGL89" s="137"/>
      <c r="UGM89" s="137"/>
      <c r="UGN89" s="137"/>
      <c r="UGO89" s="137"/>
      <c r="UGP89" s="137"/>
      <c r="UGQ89" s="137"/>
      <c r="UGR89" s="137"/>
      <c r="UGS89" s="137"/>
      <c r="UGT89" s="137"/>
      <c r="UGU89" s="137"/>
      <c r="UGV89" s="137"/>
      <c r="UGW89" s="137"/>
      <c r="UGX89" s="137"/>
      <c r="UGY89" s="137"/>
      <c r="UGZ89" s="137"/>
      <c r="UHA89" s="137"/>
      <c r="UHB89" s="137"/>
      <c r="UHC89" s="137"/>
      <c r="UHD89" s="137"/>
      <c r="UHE89" s="137"/>
      <c r="UHF89" s="137"/>
      <c r="UHG89" s="137"/>
      <c r="UHH89" s="137"/>
      <c r="UHI89" s="137"/>
      <c r="UHJ89" s="137"/>
      <c r="UHK89" s="137"/>
      <c r="UHL89" s="137"/>
      <c r="UHM89" s="137"/>
      <c r="UHN89" s="137"/>
      <c r="UHO89" s="137"/>
      <c r="UHP89" s="137"/>
      <c r="UHQ89" s="137"/>
      <c r="UHR89" s="137"/>
      <c r="UHS89" s="137"/>
      <c r="UHT89" s="137"/>
      <c r="UHU89" s="137"/>
      <c r="UHV89" s="137"/>
      <c r="UHW89" s="137"/>
      <c r="UHX89" s="137"/>
      <c r="UHY89" s="137"/>
      <c r="UHZ89" s="137"/>
      <c r="UIA89" s="137"/>
      <c r="UIB89" s="137"/>
      <c r="UIC89" s="137"/>
      <c r="UID89" s="137"/>
      <c r="UIE89" s="137"/>
      <c r="UIF89" s="137"/>
      <c r="UIG89" s="137"/>
      <c r="UIH89" s="137"/>
      <c r="UII89" s="137"/>
      <c r="UIJ89" s="137"/>
      <c r="UIK89" s="137"/>
      <c r="UIL89" s="137"/>
      <c r="UIM89" s="137"/>
      <c r="UIN89" s="137"/>
      <c r="UIO89" s="137"/>
      <c r="UIP89" s="137"/>
      <c r="UIQ89" s="137"/>
      <c r="UIR89" s="137"/>
      <c r="UIS89" s="137"/>
      <c r="UIT89" s="137"/>
      <c r="UIU89" s="137"/>
      <c r="UIV89" s="137"/>
      <c r="UIW89" s="137"/>
      <c r="UIX89" s="137"/>
      <c r="UIY89" s="137"/>
      <c r="UIZ89" s="137"/>
      <c r="UJA89" s="137"/>
      <c r="UJB89" s="137"/>
      <c r="UJC89" s="137"/>
      <c r="UJD89" s="137"/>
      <c r="UJE89" s="137"/>
      <c r="UJF89" s="137"/>
      <c r="UJG89" s="137"/>
      <c r="UJH89" s="137"/>
      <c r="UJI89" s="137"/>
      <c r="UJJ89" s="137"/>
      <c r="UJK89" s="137"/>
      <c r="UJL89" s="137"/>
      <c r="UJM89" s="137"/>
      <c r="UJN89" s="137"/>
      <c r="UJO89" s="137"/>
      <c r="UJP89" s="137"/>
      <c r="UJQ89" s="137"/>
      <c r="UJR89" s="137"/>
      <c r="UJS89" s="137"/>
      <c r="UJT89" s="137"/>
      <c r="UJU89" s="137"/>
      <c r="UJV89" s="137"/>
      <c r="UJW89" s="137"/>
      <c r="UJX89" s="137"/>
      <c r="UJY89" s="137"/>
      <c r="UJZ89" s="137"/>
      <c r="UKA89" s="137"/>
      <c r="UKB89" s="137"/>
      <c r="UKC89" s="137"/>
      <c r="UKD89" s="137"/>
      <c r="UKE89" s="137"/>
      <c r="UKF89" s="137"/>
      <c r="UKG89" s="137"/>
      <c r="UKH89" s="137"/>
      <c r="UKI89" s="137"/>
      <c r="UKJ89" s="137"/>
      <c r="UKK89" s="137"/>
      <c r="UKL89" s="137"/>
      <c r="UKM89" s="137"/>
      <c r="UKN89" s="137"/>
      <c r="UKO89" s="137"/>
      <c r="UKP89" s="137"/>
      <c r="UKQ89" s="137"/>
      <c r="UKR89" s="137"/>
      <c r="UKS89" s="137"/>
      <c r="UKT89" s="137"/>
      <c r="UKU89" s="137"/>
      <c r="UKV89" s="137"/>
      <c r="UKW89" s="137"/>
      <c r="UKX89" s="137"/>
      <c r="UKY89" s="137"/>
      <c r="UKZ89" s="137"/>
      <c r="ULA89" s="137"/>
      <c r="ULB89" s="137"/>
      <c r="ULC89" s="137"/>
      <c r="ULD89" s="137"/>
      <c r="ULE89" s="137"/>
      <c r="ULF89" s="137"/>
      <c r="ULG89" s="137"/>
      <c r="ULH89" s="137"/>
      <c r="ULI89" s="137"/>
      <c r="ULJ89" s="137"/>
      <c r="ULK89" s="137"/>
      <c r="ULL89" s="137"/>
      <c r="ULM89" s="137"/>
      <c r="ULN89" s="137"/>
      <c r="ULO89" s="137"/>
      <c r="ULP89" s="137"/>
      <c r="ULQ89" s="137"/>
      <c r="ULR89" s="137"/>
      <c r="ULS89" s="137"/>
      <c r="ULT89" s="137"/>
      <c r="ULU89" s="137"/>
      <c r="ULV89" s="137"/>
      <c r="ULW89" s="137"/>
      <c r="ULX89" s="137"/>
      <c r="ULY89" s="137"/>
      <c r="ULZ89" s="137"/>
      <c r="UMA89" s="137"/>
      <c r="UMB89" s="137"/>
      <c r="UMC89" s="137"/>
      <c r="UMD89" s="137"/>
      <c r="UME89" s="137"/>
      <c r="UMF89" s="137"/>
      <c r="UMG89" s="137"/>
      <c r="UMH89" s="137"/>
      <c r="UMI89" s="137"/>
      <c r="UMJ89" s="137"/>
      <c r="UMK89" s="137"/>
      <c r="UML89" s="137"/>
      <c r="UMM89" s="137"/>
      <c r="UMN89" s="137"/>
      <c r="UMO89" s="137"/>
      <c r="UMP89" s="137"/>
      <c r="UMQ89" s="137"/>
      <c r="UMR89" s="137"/>
      <c r="UMS89" s="137"/>
      <c r="UMT89" s="137"/>
      <c r="UMU89" s="137"/>
      <c r="UMV89" s="137"/>
      <c r="UMW89" s="137"/>
      <c r="UMX89" s="137"/>
      <c r="UMY89" s="137"/>
      <c r="UMZ89" s="137"/>
      <c r="UNA89" s="137"/>
      <c r="UNB89" s="137"/>
      <c r="UNC89" s="137"/>
      <c r="UND89" s="137"/>
      <c r="UNE89" s="137"/>
      <c r="UNF89" s="137"/>
      <c r="UNG89" s="137"/>
      <c r="UNH89" s="137"/>
      <c r="UNI89" s="137"/>
      <c r="UNJ89" s="137"/>
      <c r="UNK89" s="137"/>
      <c r="UNL89" s="137"/>
      <c r="UNM89" s="137"/>
      <c r="UNN89" s="137"/>
      <c r="UNO89" s="137"/>
      <c r="UNP89" s="137"/>
      <c r="UNQ89" s="137"/>
      <c r="UNR89" s="137"/>
      <c r="UNS89" s="137"/>
      <c r="UNT89" s="137"/>
      <c r="UNU89" s="137"/>
      <c r="UNV89" s="137"/>
      <c r="UNW89" s="137"/>
      <c r="UNX89" s="137"/>
      <c r="UNY89" s="137"/>
      <c r="UNZ89" s="137"/>
      <c r="UOA89" s="137"/>
      <c r="UOB89" s="137"/>
      <c r="UOC89" s="137"/>
      <c r="UOD89" s="137"/>
      <c r="UOE89" s="137"/>
      <c r="UOF89" s="137"/>
      <c r="UOG89" s="137"/>
      <c r="UOH89" s="137"/>
      <c r="UOI89" s="137"/>
      <c r="UOJ89" s="137"/>
      <c r="UOK89" s="137"/>
      <c r="UOL89" s="137"/>
      <c r="UOM89" s="137"/>
      <c r="UON89" s="137"/>
      <c r="UOO89" s="137"/>
      <c r="UOP89" s="137"/>
      <c r="UOQ89" s="137"/>
      <c r="UOR89" s="137"/>
      <c r="UOS89" s="137"/>
      <c r="UOT89" s="137"/>
      <c r="UOU89" s="137"/>
      <c r="UOV89" s="137"/>
      <c r="UOW89" s="137"/>
      <c r="UOX89" s="137"/>
      <c r="UOY89" s="137"/>
      <c r="UOZ89" s="137"/>
      <c r="UPA89" s="137"/>
      <c r="UPB89" s="137"/>
      <c r="UPC89" s="137"/>
      <c r="UPD89" s="137"/>
      <c r="UPE89" s="137"/>
      <c r="UPF89" s="137"/>
      <c r="UPG89" s="137"/>
      <c r="UPH89" s="137"/>
      <c r="UPI89" s="137"/>
      <c r="UPJ89" s="137"/>
      <c r="UPK89" s="137"/>
      <c r="UPL89" s="137"/>
      <c r="UPM89" s="137"/>
      <c r="UPN89" s="137"/>
      <c r="UPO89" s="137"/>
      <c r="UPP89" s="137"/>
      <c r="UPQ89" s="137"/>
      <c r="UPR89" s="137"/>
      <c r="UPS89" s="137"/>
      <c r="UPT89" s="137"/>
      <c r="UPU89" s="137"/>
      <c r="UPV89" s="137"/>
      <c r="UPW89" s="137"/>
      <c r="UPX89" s="137"/>
      <c r="UPY89" s="137"/>
      <c r="UPZ89" s="137"/>
      <c r="UQA89" s="137"/>
      <c r="UQB89" s="137"/>
      <c r="UQC89" s="137"/>
      <c r="UQD89" s="137"/>
      <c r="UQE89" s="137"/>
      <c r="UQF89" s="137"/>
      <c r="UQG89" s="137"/>
      <c r="UQH89" s="137"/>
      <c r="UQI89" s="137"/>
      <c r="UQJ89" s="137"/>
      <c r="UQK89" s="137"/>
      <c r="UQL89" s="137"/>
      <c r="UQM89" s="137"/>
      <c r="UQN89" s="137"/>
      <c r="UQO89" s="137"/>
      <c r="UQP89" s="137"/>
      <c r="UQQ89" s="137"/>
      <c r="UQR89" s="137"/>
      <c r="UQS89" s="137"/>
      <c r="UQT89" s="137"/>
      <c r="UQU89" s="137"/>
      <c r="UQV89" s="137"/>
      <c r="UQW89" s="137"/>
      <c r="UQX89" s="137"/>
      <c r="UQY89" s="137"/>
      <c r="UQZ89" s="137"/>
      <c r="URA89" s="137"/>
      <c r="URB89" s="137"/>
      <c r="URC89" s="137"/>
      <c r="URD89" s="137"/>
      <c r="URE89" s="137"/>
      <c r="URF89" s="137"/>
      <c r="URG89" s="137"/>
      <c r="URH89" s="137"/>
      <c r="URI89" s="137"/>
      <c r="URJ89" s="137"/>
      <c r="URK89" s="137"/>
      <c r="URL89" s="137"/>
      <c r="URM89" s="137"/>
      <c r="URN89" s="137"/>
      <c r="URO89" s="137"/>
      <c r="URP89" s="137"/>
      <c r="URQ89" s="137"/>
      <c r="URR89" s="137"/>
      <c r="URS89" s="137"/>
      <c r="URT89" s="137"/>
      <c r="URU89" s="137"/>
      <c r="URV89" s="137"/>
      <c r="URW89" s="137"/>
      <c r="URX89" s="137"/>
      <c r="URY89" s="137"/>
      <c r="URZ89" s="137"/>
      <c r="USA89" s="137"/>
      <c r="USB89" s="137"/>
      <c r="USC89" s="137"/>
      <c r="USD89" s="137"/>
      <c r="USE89" s="137"/>
      <c r="USF89" s="137"/>
      <c r="USG89" s="137"/>
      <c r="USH89" s="137"/>
      <c r="USI89" s="137"/>
      <c r="USJ89" s="137"/>
      <c r="USK89" s="137"/>
      <c r="USL89" s="137"/>
      <c r="USM89" s="137"/>
      <c r="USN89" s="137"/>
      <c r="USO89" s="137"/>
      <c r="USP89" s="137"/>
      <c r="USQ89" s="137"/>
      <c r="USR89" s="137"/>
      <c r="USS89" s="137"/>
      <c r="UST89" s="137"/>
      <c r="USU89" s="137"/>
      <c r="USV89" s="137"/>
      <c r="USW89" s="137"/>
      <c r="USX89" s="137"/>
      <c r="USY89" s="137"/>
      <c r="USZ89" s="137"/>
      <c r="UTA89" s="137"/>
      <c r="UTB89" s="137"/>
      <c r="UTC89" s="137"/>
      <c r="UTD89" s="137"/>
      <c r="UTE89" s="137"/>
      <c r="UTF89" s="137"/>
      <c r="UTG89" s="137"/>
      <c r="UTH89" s="137"/>
      <c r="UTI89" s="137"/>
      <c r="UTJ89" s="137"/>
      <c r="UTK89" s="137"/>
      <c r="UTL89" s="137"/>
      <c r="UTM89" s="137"/>
      <c r="UTN89" s="137"/>
      <c r="UTO89" s="137"/>
      <c r="UTP89" s="137"/>
      <c r="UTQ89" s="137"/>
      <c r="UTR89" s="137"/>
      <c r="UTS89" s="137"/>
      <c r="UTT89" s="137"/>
      <c r="UTU89" s="137"/>
      <c r="UTV89" s="137"/>
      <c r="UTW89" s="137"/>
      <c r="UTX89" s="137"/>
      <c r="UTY89" s="137"/>
      <c r="UTZ89" s="137"/>
      <c r="UUA89" s="137"/>
      <c r="UUB89" s="137"/>
      <c r="UUC89" s="137"/>
      <c r="UUD89" s="137"/>
      <c r="UUE89" s="137"/>
      <c r="UUF89" s="137"/>
      <c r="UUG89" s="137"/>
      <c r="UUH89" s="137"/>
      <c r="UUI89" s="137"/>
      <c r="UUJ89" s="137"/>
      <c r="UUK89" s="137"/>
      <c r="UUL89" s="137"/>
      <c r="UUM89" s="137"/>
      <c r="UUN89" s="137"/>
      <c r="UUO89" s="137"/>
      <c r="UUP89" s="137"/>
      <c r="UUQ89" s="137"/>
      <c r="UUR89" s="137"/>
      <c r="UUS89" s="137"/>
      <c r="UUT89" s="137"/>
      <c r="UUU89" s="137"/>
      <c r="UUV89" s="137"/>
      <c r="UUW89" s="137"/>
      <c r="UUX89" s="137"/>
      <c r="UUY89" s="137"/>
      <c r="UUZ89" s="137"/>
      <c r="UVA89" s="137"/>
      <c r="UVB89" s="137"/>
      <c r="UVC89" s="137"/>
      <c r="UVD89" s="137"/>
      <c r="UVE89" s="137"/>
      <c r="UVF89" s="137"/>
      <c r="UVG89" s="137"/>
      <c r="UVH89" s="137"/>
      <c r="UVI89" s="137"/>
      <c r="UVJ89" s="137"/>
      <c r="UVK89" s="137"/>
      <c r="UVL89" s="137"/>
      <c r="UVM89" s="137"/>
      <c r="UVN89" s="137"/>
      <c r="UVO89" s="137"/>
      <c r="UVP89" s="137"/>
      <c r="UVQ89" s="137"/>
      <c r="UVR89" s="137"/>
      <c r="UVS89" s="137"/>
      <c r="UVT89" s="137"/>
      <c r="UVU89" s="137"/>
      <c r="UVV89" s="137"/>
      <c r="UVW89" s="137"/>
      <c r="UVX89" s="137"/>
      <c r="UVY89" s="137"/>
      <c r="UVZ89" s="137"/>
      <c r="UWA89" s="137"/>
      <c r="UWB89" s="137"/>
      <c r="UWC89" s="137"/>
      <c r="UWD89" s="137"/>
      <c r="UWE89" s="137"/>
      <c r="UWF89" s="137"/>
      <c r="UWG89" s="137"/>
      <c r="UWH89" s="137"/>
      <c r="UWI89" s="137"/>
      <c r="UWJ89" s="137"/>
      <c r="UWK89" s="137"/>
      <c r="UWL89" s="137"/>
      <c r="UWM89" s="137"/>
      <c r="UWN89" s="137"/>
      <c r="UWO89" s="137"/>
      <c r="UWP89" s="137"/>
      <c r="UWQ89" s="137"/>
      <c r="UWR89" s="137"/>
      <c r="UWS89" s="137"/>
      <c r="UWT89" s="137"/>
      <c r="UWU89" s="137"/>
      <c r="UWV89" s="137"/>
      <c r="UWW89" s="137"/>
      <c r="UWX89" s="137"/>
      <c r="UWY89" s="137"/>
      <c r="UWZ89" s="137"/>
      <c r="UXA89" s="137"/>
      <c r="UXB89" s="137"/>
      <c r="UXC89" s="137"/>
      <c r="UXD89" s="137"/>
      <c r="UXE89" s="137"/>
      <c r="UXF89" s="137"/>
      <c r="UXG89" s="137"/>
      <c r="UXH89" s="137"/>
      <c r="UXI89" s="137"/>
      <c r="UXJ89" s="137"/>
      <c r="UXK89" s="137"/>
      <c r="UXL89" s="137"/>
      <c r="UXM89" s="137"/>
      <c r="UXN89" s="137"/>
      <c r="UXO89" s="137"/>
      <c r="UXP89" s="137"/>
      <c r="UXQ89" s="137"/>
      <c r="UXR89" s="137"/>
      <c r="UXS89" s="137"/>
      <c r="UXT89" s="137"/>
      <c r="UXU89" s="137"/>
      <c r="UXV89" s="137"/>
      <c r="UXW89" s="137"/>
      <c r="UXX89" s="137"/>
      <c r="UXY89" s="137"/>
      <c r="UXZ89" s="137"/>
      <c r="UYA89" s="137"/>
      <c r="UYB89" s="137"/>
      <c r="UYC89" s="137"/>
      <c r="UYD89" s="137"/>
      <c r="UYE89" s="137"/>
      <c r="UYF89" s="137"/>
      <c r="UYG89" s="137"/>
      <c r="UYH89" s="137"/>
      <c r="UYI89" s="137"/>
      <c r="UYJ89" s="137"/>
      <c r="UYK89" s="137"/>
      <c r="UYL89" s="137"/>
      <c r="UYM89" s="137"/>
      <c r="UYN89" s="137"/>
      <c r="UYO89" s="137"/>
      <c r="UYP89" s="137"/>
      <c r="UYQ89" s="137"/>
      <c r="UYR89" s="137"/>
      <c r="UYS89" s="137"/>
      <c r="UYT89" s="137"/>
      <c r="UYU89" s="137"/>
      <c r="UYV89" s="137"/>
      <c r="UYW89" s="137"/>
      <c r="UYX89" s="137"/>
      <c r="UYY89" s="137"/>
      <c r="UYZ89" s="137"/>
      <c r="UZA89" s="137"/>
      <c r="UZB89" s="137"/>
      <c r="UZC89" s="137"/>
      <c r="UZD89" s="137"/>
      <c r="UZE89" s="137"/>
      <c r="UZF89" s="137"/>
      <c r="UZG89" s="137"/>
      <c r="UZH89" s="137"/>
      <c r="UZI89" s="137"/>
      <c r="UZJ89" s="137"/>
      <c r="UZK89" s="137"/>
      <c r="UZL89" s="137"/>
      <c r="UZM89" s="137"/>
      <c r="UZN89" s="137"/>
      <c r="UZO89" s="137"/>
      <c r="UZP89" s="137"/>
      <c r="UZQ89" s="137"/>
      <c r="UZR89" s="137"/>
      <c r="UZS89" s="137"/>
      <c r="UZT89" s="137"/>
      <c r="UZU89" s="137"/>
      <c r="UZV89" s="137"/>
      <c r="UZW89" s="137"/>
      <c r="UZX89" s="137"/>
      <c r="UZY89" s="137"/>
      <c r="UZZ89" s="137"/>
      <c r="VAA89" s="137"/>
      <c r="VAB89" s="137"/>
      <c r="VAC89" s="137"/>
      <c r="VAD89" s="137"/>
      <c r="VAE89" s="137"/>
      <c r="VAF89" s="137"/>
      <c r="VAG89" s="137"/>
      <c r="VAH89" s="137"/>
      <c r="VAI89" s="137"/>
      <c r="VAJ89" s="137"/>
      <c r="VAK89" s="137"/>
      <c r="VAL89" s="137"/>
      <c r="VAM89" s="137"/>
      <c r="VAN89" s="137"/>
      <c r="VAO89" s="137"/>
      <c r="VAP89" s="137"/>
      <c r="VAQ89" s="137"/>
      <c r="VAR89" s="137"/>
      <c r="VAS89" s="137"/>
      <c r="VAT89" s="137"/>
      <c r="VAU89" s="137"/>
      <c r="VAV89" s="137"/>
      <c r="VAW89" s="137"/>
      <c r="VAX89" s="137"/>
      <c r="VAY89" s="137"/>
      <c r="VAZ89" s="137"/>
      <c r="VBA89" s="137"/>
      <c r="VBB89" s="137"/>
      <c r="VBC89" s="137"/>
      <c r="VBD89" s="137"/>
      <c r="VBE89" s="137"/>
      <c r="VBF89" s="137"/>
      <c r="VBG89" s="137"/>
      <c r="VBH89" s="137"/>
      <c r="VBI89" s="137"/>
      <c r="VBJ89" s="137"/>
      <c r="VBK89" s="137"/>
      <c r="VBL89" s="137"/>
      <c r="VBM89" s="137"/>
      <c r="VBN89" s="137"/>
      <c r="VBO89" s="137"/>
      <c r="VBP89" s="137"/>
      <c r="VBQ89" s="137"/>
      <c r="VBR89" s="137"/>
      <c r="VBS89" s="137"/>
      <c r="VBT89" s="137"/>
      <c r="VBU89" s="137"/>
      <c r="VBV89" s="137"/>
      <c r="VBW89" s="137"/>
      <c r="VBX89" s="137"/>
      <c r="VBY89" s="137"/>
      <c r="VBZ89" s="137"/>
      <c r="VCA89" s="137"/>
      <c r="VCB89" s="137"/>
      <c r="VCC89" s="137"/>
      <c r="VCD89" s="137"/>
      <c r="VCE89" s="137"/>
      <c r="VCF89" s="137"/>
      <c r="VCG89" s="137"/>
      <c r="VCH89" s="137"/>
      <c r="VCI89" s="137"/>
      <c r="VCJ89" s="137"/>
      <c r="VCK89" s="137"/>
      <c r="VCL89" s="137"/>
      <c r="VCM89" s="137"/>
      <c r="VCN89" s="137"/>
      <c r="VCO89" s="137"/>
      <c r="VCP89" s="137"/>
      <c r="VCQ89" s="137"/>
      <c r="VCR89" s="137"/>
      <c r="VCS89" s="137"/>
      <c r="VCT89" s="137"/>
      <c r="VCU89" s="137"/>
      <c r="VCV89" s="137"/>
      <c r="VCW89" s="137"/>
      <c r="VCX89" s="137"/>
      <c r="VCY89" s="137"/>
      <c r="VCZ89" s="137"/>
      <c r="VDA89" s="137"/>
      <c r="VDB89" s="137"/>
      <c r="VDC89" s="137"/>
      <c r="VDD89" s="137"/>
      <c r="VDE89" s="137"/>
      <c r="VDF89" s="137"/>
      <c r="VDG89" s="137"/>
      <c r="VDH89" s="137"/>
      <c r="VDI89" s="137"/>
      <c r="VDJ89" s="137"/>
      <c r="VDK89" s="137"/>
      <c r="VDL89" s="137"/>
      <c r="VDM89" s="137"/>
      <c r="VDN89" s="137"/>
      <c r="VDO89" s="137"/>
      <c r="VDP89" s="137"/>
      <c r="VDQ89" s="137"/>
      <c r="VDR89" s="137"/>
      <c r="VDS89" s="137"/>
      <c r="VDT89" s="137"/>
      <c r="VDU89" s="137"/>
      <c r="VDV89" s="137"/>
      <c r="VDW89" s="137"/>
      <c r="VDX89" s="137"/>
      <c r="VDY89" s="137"/>
      <c r="VDZ89" s="137"/>
      <c r="VEA89" s="137"/>
      <c r="VEB89" s="137"/>
      <c r="VEC89" s="137"/>
      <c r="VED89" s="137"/>
      <c r="VEE89" s="137"/>
      <c r="VEF89" s="137"/>
      <c r="VEG89" s="137"/>
      <c r="VEH89" s="137"/>
      <c r="VEI89" s="137"/>
      <c r="VEJ89" s="137"/>
      <c r="VEK89" s="137"/>
      <c r="VEL89" s="137"/>
      <c r="VEM89" s="137"/>
      <c r="VEN89" s="137"/>
      <c r="VEO89" s="137"/>
      <c r="VEP89" s="137"/>
      <c r="VEQ89" s="137"/>
      <c r="VER89" s="137"/>
      <c r="VES89" s="137"/>
      <c r="VET89" s="137"/>
      <c r="VEU89" s="137"/>
      <c r="VEV89" s="137"/>
      <c r="VEW89" s="137"/>
      <c r="VEX89" s="137"/>
      <c r="VEY89" s="137"/>
      <c r="VEZ89" s="137"/>
      <c r="VFA89" s="137"/>
      <c r="VFB89" s="137"/>
      <c r="VFC89" s="137"/>
      <c r="VFD89" s="137"/>
      <c r="VFE89" s="137"/>
      <c r="VFF89" s="137"/>
      <c r="VFG89" s="137"/>
      <c r="VFH89" s="137"/>
      <c r="VFI89" s="137"/>
      <c r="VFJ89" s="137"/>
      <c r="VFK89" s="137"/>
      <c r="VFL89" s="137"/>
      <c r="VFM89" s="137"/>
      <c r="VFN89" s="137"/>
      <c r="VFO89" s="137"/>
      <c r="VFP89" s="137"/>
      <c r="VFQ89" s="137"/>
      <c r="VFR89" s="137"/>
      <c r="VFS89" s="137"/>
      <c r="VFT89" s="137"/>
      <c r="VFU89" s="137"/>
      <c r="VFV89" s="137"/>
      <c r="VFW89" s="137"/>
      <c r="VFX89" s="137"/>
      <c r="VFY89" s="137"/>
      <c r="VFZ89" s="137"/>
      <c r="VGA89" s="137"/>
      <c r="VGB89" s="137"/>
      <c r="VGC89" s="137"/>
      <c r="VGD89" s="137"/>
      <c r="VGE89" s="137"/>
      <c r="VGF89" s="137"/>
      <c r="VGG89" s="137"/>
      <c r="VGH89" s="137"/>
      <c r="VGI89" s="137"/>
      <c r="VGJ89" s="137"/>
      <c r="VGK89" s="137"/>
      <c r="VGL89" s="137"/>
      <c r="VGM89" s="137"/>
      <c r="VGN89" s="137"/>
      <c r="VGO89" s="137"/>
      <c r="VGP89" s="137"/>
      <c r="VGQ89" s="137"/>
      <c r="VGR89" s="137"/>
      <c r="VGS89" s="137"/>
      <c r="VGT89" s="137"/>
      <c r="VGU89" s="137"/>
      <c r="VGV89" s="137"/>
      <c r="VGW89" s="137"/>
      <c r="VGX89" s="137"/>
      <c r="VGY89" s="137"/>
      <c r="VGZ89" s="137"/>
      <c r="VHA89" s="137"/>
      <c r="VHB89" s="137"/>
      <c r="VHC89" s="137"/>
      <c r="VHD89" s="137"/>
      <c r="VHE89" s="137"/>
      <c r="VHF89" s="137"/>
      <c r="VHG89" s="137"/>
      <c r="VHH89" s="137"/>
      <c r="VHI89" s="137"/>
      <c r="VHJ89" s="137"/>
      <c r="VHK89" s="137"/>
      <c r="VHL89" s="137"/>
      <c r="VHM89" s="137"/>
      <c r="VHN89" s="137"/>
      <c r="VHO89" s="137"/>
      <c r="VHP89" s="137"/>
      <c r="VHQ89" s="137"/>
      <c r="VHR89" s="137"/>
      <c r="VHS89" s="137"/>
      <c r="VHT89" s="137"/>
      <c r="VHU89" s="137"/>
      <c r="VHV89" s="137"/>
      <c r="VHW89" s="137"/>
      <c r="VHX89" s="137"/>
      <c r="VHY89" s="137"/>
      <c r="VHZ89" s="137"/>
      <c r="VIA89" s="137"/>
      <c r="VIB89" s="137"/>
      <c r="VIC89" s="137"/>
      <c r="VID89" s="137"/>
      <c r="VIE89" s="137"/>
      <c r="VIF89" s="137"/>
      <c r="VIG89" s="137"/>
      <c r="VIH89" s="137"/>
      <c r="VII89" s="137"/>
      <c r="VIJ89" s="137"/>
      <c r="VIK89" s="137"/>
      <c r="VIL89" s="137"/>
      <c r="VIM89" s="137"/>
      <c r="VIN89" s="137"/>
      <c r="VIO89" s="137"/>
      <c r="VIP89" s="137"/>
      <c r="VIQ89" s="137"/>
      <c r="VIR89" s="137"/>
      <c r="VIS89" s="137"/>
      <c r="VIT89" s="137"/>
      <c r="VIU89" s="137"/>
      <c r="VIV89" s="137"/>
      <c r="VIW89" s="137"/>
      <c r="VIX89" s="137"/>
      <c r="VIY89" s="137"/>
      <c r="VIZ89" s="137"/>
      <c r="VJA89" s="137"/>
      <c r="VJB89" s="137"/>
      <c r="VJC89" s="137"/>
      <c r="VJD89" s="137"/>
      <c r="VJE89" s="137"/>
      <c r="VJF89" s="137"/>
      <c r="VJG89" s="137"/>
      <c r="VJH89" s="137"/>
      <c r="VJI89" s="137"/>
      <c r="VJJ89" s="137"/>
      <c r="VJK89" s="137"/>
      <c r="VJL89" s="137"/>
      <c r="VJM89" s="137"/>
      <c r="VJN89" s="137"/>
      <c r="VJO89" s="137"/>
      <c r="VJP89" s="137"/>
      <c r="VJQ89" s="137"/>
      <c r="VJR89" s="137"/>
      <c r="VJS89" s="137"/>
      <c r="VJT89" s="137"/>
      <c r="VJU89" s="137"/>
      <c r="VJV89" s="137"/>
      <c r="VJW89" s="137"/>
      <c r="VJX89" s="137"/>
      <c r="VJY89" s="137"/>
      <c r="VJZ89" s="137"/>
      <c r="VKA89" s="137"/>
      <c r="VKB89" s="137"/>
      <c r="VKC89" s="137"/>
      <c r="VKD89" s="137"/>
      <c r="VKE89" s="137"/>
      <c r="VKF89" s="137"/>
      <c r="VKG89" s="137"/>
      <c r="VKH89" s="137"/>
      <c r="VKI89" s="137"/>
      <c r="VKJ89" s="137"/>
      <c r="VKK89" s="137"/>
      <c r="VKL89" s="137"/>
      <c r="VKM89" s="137"/>
      <c r="VKN89" s="137"/>
      <c r="VKO89" s="137"/>
      <c r="VKP89" s="137"/>
      <c r="VKQ89" s="137"/>
      <c r="VKR89" s="137"/>
      <c r="VKS89" s="137"/>
      <c r="VKT89" s="137"/>
      <c r="VKU89" s="137"/>
      <c r="VKV89" s="137"/>
      <c r="VKW89" s="137"/>
      <c r="VKX89" s="137"/>
      <c r="VKY89" s="137"/>
      <c r="VKZ89" s="137"/>
      <c r="VLA89" s="137"/>
      <c r="VLB89" s="137"/>
      <c r="VLC89" s="137"/>
      <c r="VLD89" s="137"/>
      <c r="VLE89" s="137"/>
      <c r="VLF89" s="137"/>
      <c r="VLG89" s="137"/>
      <c r="VLH89" s="137"/>
      <c r="VLI89" s="137"/>
      <c r="VLJ89" s="137"/>
      <c r="VLK89" s="137"/>
      <c r="VLL89" s="137"/>
      <c r="VLM89" s="137"/>
      <c r="VLN89" s="137"/>
      <c r="VLO89" s="137"/>
      <c r="VLP89" s="137"/>
      <c r="VLQ89" s="137"/>
      <c r="VLR89" s="137"/>
      <c r="VLS89" s="137"/>
      <c r="VLT89" s="137"/>
      <c r="VLU89" s="137"/>
      <c r="VLV89" s="137"/>
      <c r="VLW89" s="137"/>
      <c r="VLX89" s="137"/>
      <c r="VLY89" s="137"/>
      <c r="VLZ89" s="137"/>
      <c r="VMA89" s="137"/>
      <c r="VMB89" s="137"/>
      <c r="VMC89" s="137"/>
      <c r="VMD89" s="137"/>
      <c r="VME89" s="137"/>
      <c r="VMF89" s="137"/>
      <c r="VMG89" s="137"/>
      <c r="VMH89" s="137"/>
      <c r="VMI89" s="137"/>
      <c r="VMJ89" s="137"/>
      <c r="VMK89" s="137"/>
      <c r="VML89" s="137"/>
      <c r="VMM89" s="137"/>
      <c r="VMN89" s="137"/>
      <c r="VMO89" s="137"/>
      <c r="VMP89" s="137"/>
      <c r="VMQ89" s="137"/>
      <c r="VMR89" s="137"/>
      <c r="VMS89" s="137"/>
      <c r="VMT89" s="137"/>
      <c r="VMU89" s="137"/>
      <c r="VMV89" s="137"/>
      <c r="VMW89" s="137"/>
      <c r="VMX89" s="137"/>
      <c r="VMY89" s="137"/>
      <c r="VMZ89" s="137"/>
      <c r="VNA89" s="137"/>
      <c r="VNB89" s="137"/>
      <c r="VNC89" s="137"/>
      <c r="VND89" s="137"/>
      <c r="VNE89" s="137"/>
      <c r="VNF89" s="137"/>
      <c r="VNG89" s="137"/>
      <c r="VNH89" s="137"/>
      <c r="VNI89" s="137"/>
      <c r="VNJ89" s="137"/>
      <c r="VNK89" s="137"/>
      <c r="VNL89" s="137"/>
      <c r="VNM89" s="137"/>
      <c r="VNN89" s="137"/>
      <c r="VNO89" s="137"/>
      <c r="VNP89" s="137"/>
      <c r="VNQ89" s="137"/>
      <c r="VNR89" s="137"/>
      <c r="VNS89" s="137"/>
      <c r="VNT89" s="137"/>
      <c r="VNU89" s="137"/>
      <c r="VNV89" s="137"/>
      <c r="VNW89" s="137"/>
      <c r="VNX89" s="137"/>
      <c r="VNY89" s="137"/>
      <c r="VNZ89" s="137"/>
      <c r="VOA89" s="137"/>
      <c r="VOB89" s="137"/>
      <c r="VOC89" s="137"/>
      <c r="VOD89" s="137"/>
      <c r="VOE89" s="137"/>
      <c r="VOF89" s="137"/>
      <c r="VOG89" s="137"/>
      <c r="VOH89" s="137"/>
      <c r="VOI89" s="137"/>
      <c r="VOJ89" s="137"/>
      <c r="VOK89" s="137"/>
      <c r="VOL89" s="137"/>
      <c r="VOM89" s="137"/>
      <c r="VON89" s="137"/>
      <c r="VOO89" s="137"/>
      <c r="VOP89" s="137"/>
      <c r="VOQ89" s="137"/>
      <c r="VOR89" s="137"/>
      <c r="VOS89" s="137"/>
      <c r="VOT89" s="137"/>
      <c r="VOU89" s="137"/>
      <c r="VOV89" s="137"/>
      <c r="VOW89" s="137"/>
      <c r="VOX89" s="137"/>
      <c r="VOY89" s="137"/>
      <c r="VOZ89" s="137"/>
      <c r="VPA89" s="137"/>
      <c r="VPB89" s="137"/>
      <c r="VPC89" s="137"/>
      <c r="VPD89" s="137"/>
      <c r="VPE89" s="137"/>
      <c r="VPF89" s="137"/>
      <c r="VPG89" s="137"/>
      <c r="VPH89" s="137"/>
      <c r="VPI89" s="137"/>
      <c r="VPJ89" s="137"/>
      <c r="VPK89" s="137"/>
      <c r="VPL89" s="137"/>
      <c r="VPM89" s="137"/>
      <c r="VPN89" s="137"/>
      <c r="VPO89" s="137"/>
      <c r="VPP89" s="137"/>
      <c r="VPQ89" s="137"/>
      <c r="VPR89" s="137"/>
      <c r="VPS89" s="137"/>
      <c r="VPT89" s="137"/>
      <c r="VPU89" s="137"/>
      <c r="VPV89" s="137"/>
      <c r="VPW89" s="137"/>
      <c r="VPX89" s="137"/>
      <c r="VPY89" s="137"/>
      <c r="VPZ89" s="137"/>
      <c r="VQA89" s="137"/>
      <c r="VQB89" s="137"/>
      <c r="VQC89" s="137"/>
      <c r="VQD89" s="137"/>
      <c r="VQE89" s="137"/>
      <c r="VQF89" s="137"/>
      <c r="VQG89" s="137"/>
      <c r="VQH89" s="137"/>
      <c r="VQI89" s="137"/>
      <c r="VQJ89" s="137"/>
      <c r="VQK89" s="137"/>
      <c r="VQL89" s="137"/>
      <c r="VQM89" s="137"/>
      <c r="VQN89" s="137"/>
      <c r="VQO89" s="137"/>
      <c r="VQP89" s="137"/>
      <c r="VQQ89" s="137"/>
      <c r="VQR89" s="137"/>
      <c r="VQS89" s="137"/>
      <c r="VQT89" s="137"/>
      <c r="VQU89" s="137"/>
      <c r="VQV89" s="137"/>
      <c r="VQW89" s="137"/>
      <c r="VQX89" s="137"/>
      <c r="VQY89" s="137"/>
      <c r="VQZ89" s="137"/>
      <c r="VRA89" s="137"/>
      <c r="VRB89" s="137"/>
      <c r="VRC89" s="137"/>
      <c r="VRD89" s="137"/>
      <c r="VRE89" s="137"/>
      <c r="VRF89" s="137"/>
      <c r="VRG89" s="137"/>
      <c r="VRH89" s="137"/>
      <c r="VRI89" s="137"/>
      <c r="VRJ89" s="137"/>
      <c r="VRK89" s="137"/>
      <c r="VRL89" s="137"/>
      <c r="VRM89" s="137"/>
      <c r="VRN89" s="137"/>
      <c r="VRO89" s="137"/>
      <c r="VRP89" s="137"/>
      <c r="VRQ89" s="137"/>
      <c r="VRR89" s="137"/>
      <c r="VRS89" s="137"/>
      <c r="VRT89" s="137"/>
      <c r="VRU89" s="137"/>
      <c r="VRV89" s="137"/>
      <c r="VRW89" s="137"/>
      <c r="VRX89" s="137"/>
      <c r="VRY89" s="137"/>
      <c r="VRZ89" s="137"/>
      <c r="VSA89" s="137"/>
      <c r="VSB89" s="137"/>
      <c r="VSC89" s="137"/>
      <c r="VSD89" s="137"/>
      <c r="VSE89" s="137"/>
      <c r="VSF89" s="137"/>
      <c r="VSG89" s="137"/>
      <c r="VSH89" s="137"/>
      <c r="VSI89" s="137"/>
      <c r="VSJ89" s="137"/>
      <c r="VSK89" s="137"/>
      <c r="VSL89" s="137"/>
      <c r="VSM89" s="137"/>
      <c r="VSN89" s="137"/>
      <c r="VSO89" s="137"/>
      <c r="VSP89" s="137"/>
      <c r="VSQ89" s="137"/>
      <c r="VSR89" s="137"/>
      <c r="VSS89" s="137"/>
      <c r="VST89" s="137"/>
      <c r="VSU89" s="137"/>
      <c r="VSV89" s="137"/>
      <c r="VSW89" s="137"/>
      <c r="VSX89" s="137"/>
      <c r="VSY89" s="137"/>
      <c r="VSZ89" s="137"/>
      <c r="VTA89" s="137"/>
      <c r="VTB89" s="137"/>
      <c r="VTC89" s="137"/>
      <c r="VTD89" s="137"/>
      <c r="VTE89" s="137"/>
      <c r="VTF89" s="137"/>
      <c r="VTG89" s="137"/>
      <c r="VTH89" s="137"/>
      <c r="VTI89" s="137"/>
      <c r="VTJ89" s="137"/>
      <c r="VTK89" s="137"/>
      <c r="VTL89" s="137"/>
      <c r="VTM89" s="137"/>
      <c r="VTN89" s="137"/>
      <c r="VTO89" s="137"/>
      <c r="VTP89" s="137"/>
      <c r="VTQ89" s="137"/>
      <c r="VTR89" s="137"/>
      <c r="VTS89" s="137"/>
      <c r="VTT89" s="137"/>
      <c r="VTU89" s="137"/>
      <c r="VTV89" s="137"/>
      <c r="VTW89" s="137"/>
      <c r="VTX89" s="137"/>
      <c r="VTY89" s="137"/>
      <c r="VTZ89" s="137"/>
      <c r="VUA89" s="137"/>
      <c r="VUB89" s="137"/>
      <c r="VUC89" s="137"/>
      <c r="VUD89" s="137"/>
      <c r="VUE89" s="137"/>
      <c r="VUF89" s="137"/>
      <c r="VUG89" s="137"/>
      <c r="VUH89" s="137"/>
      <c r="VUI89" s="137"/>
      <c r="VUJ89" s="137"/>
      <c r="VUK89" s="137"/>
      <c r="VUL89" s="137"/>
      <c r="VUM89" s="137"/>
      <c r="VUN89" s="137"/>
      <c r="VUO89" s="137"/>
      <c r="VUP89" s="137"/>
      <c r="VUQ89" s="137"/>
      <c r="VUR89" s="137"/>
      <c r="VUS89" s="137"/>
      <c r="VUT89" s="137"/>
      <c r="VUU89" s="137"/>
      <c r="VUV89" s="137"/>
      <c r="VUW89" s="137"/>
      <c r="VUX89" s="137"/>
      <c r="VUY89" s="137"/>
      <c r="VUZ89" s="137"/>
      <c r="VVA89" s="137"/>
      <c r="VVB89" s="137"/>
      <c r="VVC89" s="137"/>
      <c r="VVD89" s="137"/>
      <c r="VVE89" s="137"/>
      <c r="VVF89" s="137"/>
      <c r="VVG89" s="137"/>
      <c r="VVH89" s="137"/>
      <c r="VVI89" s="137"/>
      <c r="VVJ89" s="137"/>
      <c r="VVK89" s="137"/>
      <c r="VVL89" s="137"/>
      <c r="VVM89" s="137"/>
      <c r="VVN89" s="137"/>
      <c r="VVO89" s="137"/>
      <c r="VVP89" s="137"/>
      <c r="VVQ89" s="137"/>
      <c r="VVR89" s="137"/>
      <c r="VVS89" s="137"/>
      <c r="VVT89" s="137"/>
      <c r="VVU89" s="137"/>
      <c r="VVV89" s="137"/>
      <c r="VVW89" s="137"/>
      <c r="VVX89" s="137"/>
      <c r="VVY89" s="137"/>
      <c r="VVZ89" s="137"/>
      <c r="VWA89" s="137"/>
      <c r="VWB89" s="137"/>
      <c r="VWC89" s="137"/>
      <c r="VWD89" s="137"/>
      <c r="VWE89" s="137"/>
      <c r="VWF89" s="137"/>
      <c r="VWG89" s="137"/>
      <c r="VWH89" s="137"/>
      <c r="VWI89" s="137"/>
      <c r="VWJ89" s="137"/>
      <c r="VWK89" s="137"/>
      <c r="VWL89" s="137"/>
      <c r="VWM89" s="137"/>
      <c r="VWN89" s="137"/>
      <c r="VWO89" s="137"/>
      <c r="VWP89" s="137"/>
      <c r="VWQ89" s="137"/>
      <c r="VWR89" s="137"/>
      <c r="VWS89" s="137"/>
      <c r="VWT89" s="137"/>
      <c r="VWU89" s="137"/>
      <c r="VWV89" s="137"/>
      <c r="VWW89" s="137"/>
      <c r="VWX89" s="137"/>
      <c r="VWY89" s="137"/>
      <c r="VWZ89" s="137"/>
      <c r="VXA89" s="137"/>
      <c r="VXB89" s="137"/>
      <c r="VXC89" s="137"/>
      <c r="VXD89" s="137"/>
      <c r="VXE89" s="137"/>
      <c r="VXF89" s="137"/>
      <c r="VXG89" s="137"/>
      <c r="VXH89" s="137"/>
      <c r="VXI89" s="137"/>
      <c r="VXJ89" s="137"/>
      <c r="VXK89" s="137"/>
      <c r="VXL89" s="137"/>
      <c r="VXM89" s="137"/>
      <c r="VXN89" s="137"/>
      <c r="VXO89" s="137"/>
      <c r="VXP89" s="137"/>
      <c r="VXQ89" s="137"/>
      <c r="VXR89" s="137"/>
      <c r="VXS89" s="137"/>
      <c r="VXT89" s="137"/>
      <c r="VXU89" s="137"/>
      <c r="VXV89" s="137"/>
      <c r="VXW89" s="137"/>
      <c r="VXX89" s="137"/>
      <c r="VXY89" s="137"/>
      <c r="VXZ89" s="137"/>
      <c r="VYA89" s="137"/>
      <c r="VYB89" s="137"/>
      <c r="VYC89" s="137"/>
      <c r="VYD89" s="137"/>
      <c r="VYE89" s="137"/>
      <c r="VYF89" s="137"/>
      <c r="VYG89" s="137"/>
      <c r="VYH89" s="137"/>
      <c r="VYI89" s="137"/>
      <c r="VYJ89" s="137"/>
      <c r="VYK89" s="137"/>
      <c r="VYL89" s="137"/>
      <c r="VYM89" s="137"/>
      <c r="VYN89" s="137"/>
      <c r="VYO89" s="137"/>
      <c r="VYP89" s="137"/>
      <c r="VYQ89" s="137"/>
      <c r="VYR89" s="137"/>
      <c r="VYS89" s="137"/>
      <c r="VYT89" s="137"/>
      <c r="VYU89" s="137"/>
      <c r="VYV89" s="137"/>
      <c r="VYW89" s="137"/>
      <c r="VYX89" s="137"/>
      <c r="VYY89" s="137"/>
      <c r="VYZ89" s="137"/>
      <c r="VZA89" s="137"/>
      <c r="VZB89" s="137"/>
      <c r="VZC89" s="137"/>
      <c r="VZD89" s="137"/>
      <c r="VZE89" s="137"/>
      <c r="VZF89" s="137"/>
      <c r="VZG89" s="137"/>
      <c r="VZH89" s="137"/>
      <c r="VZI89" s="137"/>
      <c r="VZJ89" s="137"/>
      <c r="VZK89" s="137"/>
      <c r="VZL89" s="137"/>
      <c r="VZM89" s="137"/>
      <c r="VZN89" s="137"/>
      <c r="VZO89" s="137"/>
      <c r="VZP89" s="137"/>
      <c r="VZQ89" s="137"/>
      <c r="VZR89" s="137"/>
      <c r="VZS89" s="137"/>
      <c r="VZT89" s="137"/>
      <c r="VZU89" s="137"/>
      <c r="VZV89" s="137"/>
      <c r="VZW89" s="137"/>
      <c r="VZX89" s="137"/>
      <c r="VZY89" s="137"/>
      <c r="VZZ89" s="137"/>
      <c r="WAA89" s="137"/>
      <c r="WAB89" s="137"/>
      <c r="WAC89" s="137"/>
      <c r="WAD89" s="137"/>
      <c r="WAE89" s="137"/>
      <c r="WAF89" s="137"/>
      <c r="WAG89" s="137"/>
      <c r="WAH89" s="137"/>
      <c r="WAI89" s="137"/>
      <c r="WAJ89" s="137"/>
      <c r="WAK89" s="137"/>
      <c r="WAL89" s="137"/>
      <c r="WAM89" s="137"/>
      <c r="WAN89" s="137"/>
      <c r="WAO89" s="137"/>
      <c r="WAP89" s="137"/>
      <c r="WAQ89" s="137"/>
      <c r="WAR89" s="137"/>
      <c r="WAS89" s="137"/>
      <c r="WAT89" s="137"/>
      <c r="WAU89" s="137"/>
      <c r="WAV89" s="137"/>
      <c r="WAW89" s="137"/>
      <c r="WAX89" s="137"/>
      <c r="WAY89" s="137"/>
      <c r="WAZ89" s="137"/>
      <c r="WBA89" s="137"/>
      <c r="WBB89" s="137"/>
      <c r="WBC89" s="137"/>
      <c r="WBD89" s="137"/>
      <c r="WBE89" s="137"/>
      <c r="WBF89" s="137"/>
      <c r="WBG89" s="137"/>
      <c r="WBH89" s="137"/>
      <c r="WBI89" s="137"/>
      <c r="WBJ89" s="137"/>
      <c r="WBK89" s="137"/>
      <c r="WBL89" s="137"/>
      <c r="WBM89" s="137"/>
      <c r="WBN89" s="137"/>
      <c r="WBO89" s="137"/>
      <c r="WBP89" s="137"/>
      <c r="WBQ89" s="137"/>
      <c r="WBR89" s="137"/>
      <c r="WBS89" s="137"/>
      <c r="WBT89" s="137"/>
      <c r="WBU89" s="137"/>
      <c r="WBV89" s="137"/>
      <c r="WBW89" s="137"/>
      <c r="WBX89" s="137"/>
      <c r="WBY89" s="137"/>
      <c r="WBZ89" s="137"/>
      <c r="WCA89" s="137"/>
      <c r="WCB89" s="137"/>
      <c r="WCC89" s="137"/>
      <c r="WCD89" s="137"/>
      <c r="WCE89" s="137"/>
      <c r="WCF89" s="137"/>
      <c r="WCG89" s="137"/>
      <c r="WCH89" s="137"/>
      <c r="WCI89" s="137"/>
      <c r="WCJ89" s="137"/>
      <c r="WCK89" s="137"/>
      <c r="WCL89" s="137"/>
      <c r="WCM89" s="137"/>
      <c r="WCN89" s="137"/>
      <c r="WCO89" s="137"/>
      <c r="WCP89" s="137"/>
      <c r="WCQ89" s="137"/>
      <c r="WCR89" s="137"/>
      <c r="WCS89" s="137"/>
      <c r="WCT89" s="137"/>
      <c r="WCU89" s="137"/>
      <c r="WCV89" s="137"/>
      <c r="WCW89" s="137"/>
      <c r="WCX89" s="137"/>
      <c r="WCY89" s="137"/>
      <c r="WCZ89" s="137"/>
      <c r="WDA89" s="137"/>
      <c r="WDB89" s="137"/>
      <c r="WDC89" s="137"/>
      <c r="WDD89" s="137"/>
      <c r="WDE89" s="137"/>
      <c r="WDF89" s="137"/>
      <c r="WDG89" s="137"/>
      <c r="WDH89" s="137"/>
      <c r="WDI89" s="137"/>
      <c r="WDJ89" s="137"/>
      <c r="WDK89" s="137"/>
      <c r="WDL89" s="137"/>
      <c r="WDM89" s="137"/>
      <c r="WDN89" s="137"/>
      <c r="WDO89" s="137"/>
      <c r="WDP89" s="137"/>
      <c r="WDQ89" s="137"/>
      <c r="WDR89" s="137"/>
      <c r="WDS89" s="137"/>
      <c r="WDT89" s="137"/>
      <c r="WDU89" s="137"/>
      <c r="WDV89" s="137"/>
      <c r="WDW89" s="137"/>
      <c r="WDX89" s="137"/>
      <c r="WDY89" s="137"/>
      <c r="WDZ89" s="137"/>
      <c r="WEA89" s="137"/>
      <c r="WEB89" s="137"/>
      <c r="WEC89" s="137"/>
      <c r="WED89" s="137"/>
      <c r="WEE89" s="137"/>
      <c r="WEF89" s="137"/>
      <c r="WEG89" s="137"/>
      <c r="WEH89" s="137"/>
      <c r="WEI89" s="137"/>
      <c r="WEJ89" s="137"/>
      <c r="WEK89" s="137"/>
      <c r="WEL89" s="137"/>
      <c r="WEM89" s="137"/>
      <c r="WEN89" s="137"/>
      <c r="WEO89" s="137"/>
      <c r="WEP89" s="137"/>
      <c r="WEQ89" s="137"/>
      <c r="WER89" s="137"/>
      <c r="WES89" s="137"/>
      <c r="WET89" s="137"/>
      <c r="WEU89" s="137"/>
      <c r="WEV89" s="137"/>
      <c r="WEW89" s="137"/>
      <c r="WEX89" s="137"/>
      <c r="WEY89" s="137"/>
      <c r="WEZ89" s="137"/>
      <c r="WFA89" s="137"/>
      <c r="WFB89" s="137"/>
      <c r="WFC89" s="137"/>
      <c r="WFD89" s="137"/>
      <c r="WFE89" s="137"/>
      <c r="WFF89" s="137"/>
      <c r="WFG89" s="137"/>
      <c r="WFH89" s="137"/>
      <c r="WFI89" s="137"/>
      <c r="WFJ89" s="137"/>
      <c r="WFK89" s="137"/>
      <c r="WFL89" s="137"/>
      <c r="WFM89" s="137"/>
      <c r="WFN89" s="137"/>
      <c r="WFO89" s="137"/>
      <c r="WFP89" s="137"/>
      <c r="WFQ89" s="137"/>
      <c r="WFR89" s="137"/>
      <c r="WFS89" s="137"/>
      <c r="WFT89" s="137"/>
      <c r="WFU89" s="137"/>
      <c r="WFV89" s="137"/>
      <c r="WFW89" s="137"/>
      <c r="WFX89" s="137"/>
      <c r="WFY89" s="137"/>
      <c r="WFZ89" s="137"/>
      <c r="WGA89" s="137"/>
      <c r="WGB89" s="137"/>
      <c r="WGC89" s="137"/>
      <c r="WGD89" s="137"/>
      <c r="WGE89" s="137"/>
      <c r="WGF89" s="137"/>
      <c r="WGG89" s="137"/>
      <c r="WGH89" s="137"/>
      <c r="WGI89" s="137"/>
      <c r="WGJ89" s="137"/>
      <c r="WGK89" s="137"/>
      <c r="WGL89" s="137"/>
      <c r="WGM89" s="137"/>
      <c r="WGN89" s="137"/>
      <c r="WGO89" s="137"/>
      <c r="WGP89" s="137"/>
      <c r="WGQ89" s="137"/>
      <c r="WGR89" s="137"/>
      <c r="WGS89" s="137"/>
      <c r="WGT89" s="137"/>
      <c r="WGU89" s="137"/>
      <c r="WGV89" s="137"/>
      <c r="WGW89" s="137"/>
      <c r="WGX89" s="137"/>
      <c r="WGY89" s="137"/>
      <c r="WGZ89" s="137"/>
      <c r="WHA89" s="137"/>
      <c r="WHB89" s="137"/>
      <c r="WHC89" s="137"/>
      <c r="WHD89" s="137"/>
      <c r="WHE89" s="137"/>
      <c r="WHF89" s="137"/>
      <c r="WHG89" s="137"/>
      <c r="WHH89" s="137"/>
      <c r="WHI89" s="137"/>
      <c r="WHJ89" s="137"/>
      <c r="WHK89" s="137"/>
      <c r="WHL89" s="137"/>
      <c r="WHM89" s="137"/>
      <c r="WHN89" s="137"/>
      <c r="WHO89" s="137"/>
      <c r="WHP89" s="137"/>
      <c r="WHQ89" s="137"/>
      <c r="WHR89" s="137"/>
      <c r="WHS89" s="137"/>
      <c r="WHT89" s="137"/>
      <c r="WHU89" s="137"/>
      <c r="WHV89" s="137"/>
      <c r="WHW89" s="137"/>
      <c r="WHX89" s="137"/>
      <c r="WHY89" s="137"/>
      <c r="WHZ89" s="137"/>
      <c r="WIA89" s="137"/>
      <c r="WIB89" s="137"/>
      <c r="WIC89" s="137"/>
      <c r="WID89" s="137"/>
      <c r="WIE89" s="137"/>
      <c r="WIF89" s="137"/>
      <c r="WIG89" s="137"/>
      <c r="WIH89" s="137"/>
      <c r="WII89" s="137"/>
      <c r="WIJ89" s="137"/>
      <c r="WIK89" s="137"/>
      <c r="WIL89" s="137"/>
      <c r="WIM89" s="137"/>
      <c r="WIN89" s="137"/>
      <c r="WIO89" s="137"/>
      <c r="WIP89" s="137"/>
      <c r="WIQ89" s="137"/>
      <c r="WIR89" s="137"/>
      <c r="WIS89" s="137"/>
      <c r="WIT89" s="137"/>
      <c r="WIU89" s="137"/>
      <c r="WIV89" s="137"/>
      <c r="WIW89" s="137"/>
      <c r="WIX89" s="137"/>
      <c r="WIY89" s="137"/>
      <c r="WIZ89" s="137"/>
      <c r="WJA89" s="137"/>
      <c r="WJB89" s="137"/>
      <c r="WJC89" s="137"/>
      <c r="WJD89" s="137"/>
      <c r="WJE89" s="137"/>
      <c r="WJF89" s="137"/>
      <c r="WJG89" s="137"/>
      <c r="WJH89" s="137"/>
      <c r="WJI89" s="137"/>
      <c r="WJJ89" s="137"/>
      <c r="WJK89" s="137"/>
      <c r="WJL89" s="137"/>
      <c r="WJM89" s="137"/>
      <c r="WJN89" s="137"/>
      <c r="WJO89" s="137"/>
      <c r="WJP89" s="137"/>
      <c r="WJQ89" s="137"/>
      <c r="WJR89" s="137"/>
      <c r="WJS89" s="137"/>
      <c r="WJT89" s="137"/>
      <c r="WJU89" s="137"/>
      <c r="WJV89" s="137"/>
      <c r="WJW89" s="137"/>
      <c r="WJX89" s="137"/>
      <c r="WJY89" s="137"/>
      <c r="WJZ89" s="137"/>
      <c r="WKA89" s="137"/>
      <c r="WKB89" s="137"/>
      <c r="WKC89" s="137"/>
      <c r="WKD89" s="137"/>
      <c r="WKE89" s="137"/>
      <c r="WKF89" s="137"/>
      <c r="WKG89" s="137"/>
      <c r="WKH89" s="137"/>
      <c r="WKI89" s="137"/>
      <c r="WKJ89" s="137"/>
      <c r="WKK89" s="137"/>
      <c r="WKL89" s="137"/>
      <c r="WKM89" s="137"/>
      <c r="WKN89" s="137"/>
      <c r="WKO89" s="137"/>
      <c r="WKP89" s="137"/>
      <c r="WKQ89" s="137"/>
      <c r="WKR89" s="137"/>
      <c r="WKS89" s="137"/>
      <c r="WKT89" s="137"/>
      <c r="WKU89" s="137"/>
      <c r="WKV89" s="137"/>
      <c r="WKW89" s="137"/>
      <c r="WKX89" s="137"/>
      <c r="WKY89" s="137"/>
      <c r="WKZ89" s="137"/>
      <c r="WLA89" s="137"/>
      <c r="WLB89" s="137"/>
      <c r="WLC89" s="137"/>
      <c r="WLD89" s="137"/>
      <c r="WLE89" s="137"/>
      <c r="WLF89" s="137"/>
      <c r="WLG89" s="137"/>
      <c r="WLH89" s="137"/>
      <c r="WLI89" s="137"/>
      <c r="WLJ89" s="137"/>
      <c r="WLK89" s="137"/>
      <c r="WLL89" s="137"/>
      <c r="WLM89" s="137"/>
      <c r="WLN89" s="137"/>
      <c r="WLO89" s="137"/>
      <c r="WLP89" s="137"/>
      <c r="WLQ89" s="137"/>
      <c r="WLR89" s="137"/>
      <c r="WLS89" s="137"/>
      <c r="WLT89" s="137"/>
      <c r="WLU89" s="137"/>
      <c r="WLV89" s="137"/>
      <c r="WLW89" s="137"/>
      <c r="WLX89" s="137"/>
      <c r="WLY89" s="137"/>
      <c r="WLZ89" s="137"/>
      <c r="WMA89" s="137"/>
      <c r="WMB89" s="137"/>
      <c r="WMC89" s="137"/>
      <c r="WMD89" s="137"/>
      <c r="WME89" s="137"/>
      <c r="WMF89" s="137"/>
      <c r="WMG89" s="137"/>
      <c r="WMH89" s="137"/>
      <c r="WMI89" s="137"/>
      <c r="WMJ89" s="137"/>
      <c r="WMK89" s="137"/>
      <c r="WML89" s="137"/>
      <c r="WMM89" s="137"/>
      <c r="WMN89" s="137"/>
      <c r="WMO89" s="137"/>
      <c r="WMP89" s="137"/>
      <c r="WMQ89" s="137"/>
      <c r="WMR89" s="137"/>
      <c r="WMS89" s="137"/>
      <c r="WMT89" s="137"/>
      <c r="WMU89" s="137"/>
      <c r="WMV89" s="137"/>
      <c r="WMW89" s="137"/>
      <c r="WMX89" s="137"/>
      <c r="WMY89" s="137"/>
      <c r="WMZ89" s="137"/>
      <c r="WNA89" s="137"/>
      <c r="WNB89" s="137"/>
      <c r="WNC89" s="137"/>
      <c r="WND89" s="137"/>
      <c r="WNE89" s="137"/>
      <c r="WNF89" s="137"/>
      <c r="WNG89" s="137"/>
      <c r="WNH89" s="137"/>
      <c r="WNI89" s="137"/>
      <c r="WNJ89" s="137"/>
      <c r="WNK89" s="137"/>
      <c r="WNL89" s="137"/>
      <c r="WNM89" s="137"/>
      <c r="WNN89" s="137"/>
      <c r="WNO89" s="137"/>
      <c r="WNP89" s="137"/>
      <c r="WNQ89" s="137"/>
      <c r="WNR89" s="137"/>
      <c r="WNS89" s="137"/>
      <c r="WNT89" s="137"/>
      <c r="WNU89" s="137"/>
      <c r="WNV89" s="137"/>
      <c r="WNW89" s="137"/>
      <c r="WNX89" s="137"/>
      <c r="WNY89" s="137"/>
      <c r="WNZ89" s="137"/>
      <c r="WOA89" s="137"/>
      <c r="WOB89" s="137"/>
      <c r="WOC89" s="137"/>
      <c r="WOD89" s="137"/>
      <c r="WOE89" s="137"/>
      <c r="WOF89" s="137"/>
      <c r="WOG89" s="137"/>
      <c r="WOH89" s="137"/>
      <c r="WOI89" s="137"/>
      <c r="WOJ89" s="137"/>
      <c r="WOK89" s="137"/>
      <c r="WOL89" s="137"/>
      <c r="WOM89" s="137"/>
      <c r="WON89" s="137"/>
      <c r="WOO89" s="137"/>
      <c r="WOP89" s="137"/>
      <c r="WOQ89" s="137"/>
      <c r="WOR89" s="137"/>
      <c r="WOS89" s="137"/>
      <c r="WOT89" s="137"/>
      <c r="WOU89" s="137"/>
      <c r="WOV89" s="137"/>
      <c r="WOW89" s="137"/>
      <c r="WOX89" s="137"/>
      <c r="WOY89" s="137"/>
      <c r="WOZ89" s="137"/>
      <c r="WPA89" s="137"/>
      <c r="WPB89" s="137"/>
      <c r="WPC89" s="137"/>
      <c r="WPD89" s="137"/>
      <c r="WPE89" s="137"/>
      <c r="WPF89" s="137"/>
      <c r="WPG89" s="137"/>
      <c r="WPH89" s="137"/>
      <c r="WPI89" s="137"/>
      <c r="WPJ89" s="137"/>
      <c r="WPK89" s="137"/>
      <c r="WPL89" s="137"/>
      <c r="WPM89" s="137"/>
      <c r="WPN89" s="137"/>
      <c r="WPO89" s="137"/>
      <c r="WPP89" s="137"/>
      <c r="WPQ89" s="137"/>
      <c r="WPR89" s="137"/>
      <c r="WPS89" s="137"/>
      <c r="WPT89" s="137"/>
      <c r="WPU89" s="137"/>
      <c r="WPV89" s="137"/>
      <c r="WPW89" s="137"/>
      <c r="WPX89" s="137"/>
      <c r="WPY89" s="137"/>
      <c r="WPZ89" s="137"/>
      <c r="WQA89" s="137"/>
      <c r="WQB89" s="137"/>
      <c r="WQC89" s="137"/>
      <c r="WQD89" s="137"/>
      <c r="WQE89" s="137"/>
      <c r="WQF89" s="137"/>
      <c r="WQG89" s="137"/>
      <c r="WQH89" s="137"/>
      <c r="WQI89" s="137"/>
      <c r="WQJ89" s="137"/>
      <c r="WQK89" s="137"/>
      <c r="WQL89" s="137"/>
      <c r="WQM89" s="137"/>
      <c r="WQN89" s="137"/>
      <c r="WQO89" s="137"/>
      <c r="WQP89" s="137"/>
      <c r="WQQ89" s="137"/>
      <c r="WQR89" s="137"/>
      <c r="WQS89" s="137"/>
      <c r="WQT89" s="137"/>
      <c r="WQU89" s="137"/>
      <c r="WQV89" s="137"/>
      <c r="WQW89" s="137"/>
      <c r="WQX89" s="137"/>
      <c r="WQY89" s="137"/>
      <c r="WQZ89" s="137"/>
      <c r="WRA89" s="137"/>
      <c r="WRB89" s="137"/>
      <c r="WRC89" s="137"/>
      <c r="WRD89" s="137"/>
      <c r="WRE89" s="137"/>
      <c r="WRF89" s="137"/>
      <c r="WRG89" s="137"/>
      <c r="WRH89" s="137"/>
      <c r="WRI89" s="137"/>
      <c r="WRJ89" s="137"/>
      <c r="WRK89" s="137"/>
      <c r="WRL89" s="137"/>
      <c r="WRM89" s="137"/>
      <c r="WRN89" s="137"/>
      <c r="WRO89" s="137"/>
      <c r="WRP89" s="137"/>
      <c r="WRQ89" s="137"/>
      <c r="WRR89" s="137"/>
      <c r="WRS89" s="137"/>
      <c r="WRT89" s="137"/>
      <c r="WRU89" s="137"/>
      <c r="WRV89" s="137"/>
      <c r="WRW89" s="137"/>
      <c r="WRX89" s="137"/>
      <c r="WRY89" s="137"/>
      <c r="WRZ89" s="137"/>
      <c r="WSA89" s="137"/>
      <c r="WSB89" s="137"/>
      <c r="WSC89" s="137"/>
      <c r="WSD89" s="137"/>
      <c r="WSE89" s="137"/>
      <c r="WSF89" s="137"/>
      <c r="WSG89" s="137"/>
      <c r="WSH89" s="137"/>
      <c r="WSI89" s="137"/>
      <c r="WSJ89" s="137"/>
      <c r="WSK89" s="137"/>
      <c r="WSL89" s="137"/>
      <c r="WSM89" s="137"/>
      <c r="WSN89" s="137"/>
      <c r="WSO89" s="137"/>
      <c r="WSP89" s="137"/>
      <c r="WSQ89" s="137"/>
      <c r="WSR89" s="137"/>
      <c r="WSS89" s="137"/>
      <c r="WST89" s="137"/>
      <c r="WSU89" s="137"/>
      <c r="WSV89" s="137"/>
      <c r="WSW89" s="137"/>
      <c r="WSX89" s="137"/>
      <c r="WSY89" s="137"/>
      <c r="WSZ89" s="137"/>
      <c r="WTA89" s="137"/>
      <c r="WTB89" s="137"/>
      <c r="WTC89" s="137"/>
      <c r="WTD89" s="137"/>
      <c r="WTE89" s="137"/>
      <c r="WTF89" s="137"/>
      <c r="WTG89" s="137"/>
      <c r="WTH89" s="137"/>
      <c r="WTI89" s="137"/>
      <c r="WTJ89" s="137"/>
      <c r="WTK89" s="137"/>
      <c r="WTL89" s="137"/>
      <c r="WTM89" s="137"/>
      <c r="WTN89" s="137"/>
      <c r="WTO89" s="137"/>
      <c r="WTP89" s="137"/>
      <c r="WTQ89" s="137"/>
      <c r="WTR89" s="137"/>
      <c r="WTS89" s="137"/>
      <c r="WTT89" s="137"/>
      <c r="WTU89" s="137"/>
      <c r="WTV89" s="137"/>
      <c r="WTW89" s="137"/>
      <c r="WTX89" s="137"/>
      <c r="WTY89" s="137"/>
      <c r="WTZ89" s="137"/>
      <c r="WUA89" s="137"/>
      <c r="WUB89" s="137"/>
      <c r="WUC89" s="137"/>
      <c r="WUD89" s="137"/>
      <c r="WUE89" s="137"/>
      <c r="WUF89" s="137"/>
      <c r="WUG89" s="137"/>
      <c r="WUH89" s="137"/>
      <c r="WUI89" s="137"/>
      <c r="WUJ89" s="137"/>
      <c r="WUK89" s="137"/>
      <c r="WUL89" s="137"/>
      <c r="WUM89" s="137"/>
      <c r="WUN89" s="137"/>
      <c r="WUO89" s="137"/>
      <c r="WUP89" s="137"/>
      <c r="WUQ89" s="137"/>
      <c r="WUR89" s="137"/>
      <c r="WUS89" s="137"/>
      <c r="WUT89" s="137"/>
      <c r="WUU89" s="137"/>
      <c r="WUV89" s="137"/>
      <c r="WUW89" s="137"/>
      <c r="WUX89" s="137"/>
      <c r="WUY89" s="137"/>
      <c r="WUZ89" s="137"/>
      <c r="WVA89" s="137"/>
      <c r="WVB89" s="137"/>
      <c r="WVC89" s="137"/>
      <c r="WVD89" s="137"/>
      <c r="WVE89" s="137"/>
      <c r="WVF89" s="137"/>
      <c r="WVG89" s="137"/>
      <c r="WVH89" s="137"/>
      <c r="WVI89" s="137"/>
      <c r="WVJ89" s="137"/>
      <c r="WVK89" s="137"/>
      <c r="WVL89" s="137"/>
      <c r="WVM89" s="137"/>
      <c r="WVN89" s="137"/>
      <c r="WVO89" s="137"/>
      <c r="WVP89" s="137"/>
      <c r="WVQ89" s="137"/>
      <c r="WVR89" s="137"/>
      <c r="WVS89" s="137"/>
      <c r="WVT89" s="137"/>
      <c r="WVU89" s="137"/>
      <c r="WVV89" s="137"/>
      <c r="WVW89" s="137"/>
      <c r="WVX89" s="137"/>
      <c r="WVY89" s="137"/>
      <c r="WVZ89" s="137"/>
      <c r="WWA89" s="137"/>
      <c r="WWB89" s="137"/>
      <c r="WWC89" s="137"/>
      <c r="WWD89" s="137"/>
      <c r="WWE89" s="137"/>
      <c r="WWF89" s="137"/>
      <c r="WWG89" s="137"/>
      <c r="WWH89" s="137"/>
      <c r="WWI89" s="137"/>
      <c r="WWJ89" s="137"/>
      <c r="WWK89" s="137"/>
      <c r="WWL89" s="137"/>
      <c r="WWM89" s="137"/>
      <c r="WWN89" s="137"/>
      <c r="WWO89" s="137"/>
      <c r="WWP89" s="137"/>
      <c r="WWQ89" s="137"/>
      <c r="WWR89" s="137"/>
      <c r="WWS89" s="137"/>
      <c r="WWT89" s="137"/>
      <c r="WWU89" s="137"/>
      <c r="WWV89" s="137"/>
      <c r="WWW89" s="137"/>
      <c r="WWX89" s="137"/>
      <c r="WWY89" s="137"/>
      <c r="WWZ89" s="137"/>
      <c r="WXA89" s="137"/>
      <c r="WXB89" s="137"/>
      <c r="WXC89" s="137"/>
      <c r="WXD89" s="137"/>
      <c r="WXE89" s="137"/>
      <c r="WXF89" s="137"/>
      <c r="WXG89" s="137"/>
      <c r="WXH89" s="137"/>
      <c r="WXI89" s="137"/>
      <c r="WXJ89" s="137"/>
      <c r="WXK89" s="137"/>
      <c r="WXL89" s="137"/>
      <c r="WXM89" s="137"/>
      <c r="WXN89" s="137"/>
      <c r="WXO89" s="137"/>
      <c r="WXP89" s="137"/>
      <c r="WXQ89" s="137"/>
      <c r="WXR89" s="137"/>
      <c r="WXS89" s="137"/>
      <c r="WXT89" s="137"/>
      <c r="WXU89" s="137"/>
      <c r="WXV89" s="137"/>
      <c r="WXW89" s="137"/>
      <c r="WXX89" s="137"/>
      <c r="WXY89" s="137"/>
      <c r="WXZ89" s="137"/>
      <c r="WYA89" s="137"/>
      <c r="WYB89" s="137"/>
      <c r="WYC89" s="137"/>
      <c r="WYD89" s="137"/>
      <c r="WYE89" s="137"/>
      <c r="WYF89" s="137"/>
      <c r="WYG89" s="137"/>
      <c r="WYH89" s="137"/>
      <c r="WYI89" s="137"/>
      <c r="WYJ89" s="137"/>
      <c r="WYK89" s="137"/>
      <c r="WYL89" s="137"/>
      <c r="WYM89" s="137"/>
      <c r="WYN89" s="137"/>
      <c r="WYO89" s="137"/>
      <c r="WYP89" s="137"/>
      <c r="WYQ89" s="137"/>
      <c r="WYR89" s="137"/>
      <c r="WYS89" s="137"/>
      <c r="WYT89" s="137"/>
      <c r="WYU89" s="137"/>
      <c r="WYV89" s="137"/>
      <c r="WYW89" s="137"/>
      <c r="WYX89" s="137"/>
      <c r="WYY89" s="137"/>
      <c r="WYZ89" s="137"/>
      <c r="WZA89" s="137"/>
      <c r="WZB89" s="137"/>
      <c r="WZC89" s="137"/>
      <c r="WZD89" s="137"/>
      <c r="WZE89" s="137"/>
      <c r="WZF89" s="137"/>
      <c r="WZG89" s="137"/>
      <c r="WZH89" s="137"/>
      <c r="WZI89" s="137"/>
      <c r="WZJ89" s="137"/>
      <c r="WZK89" s="137"/>
      <c r="WZL89" s="137"/>
      <c r="WZM89" s="137"/>
      <c r="WZN89" s="137"/>
      <c r="WZO89" s="137"/>
      <c r="WZP89" s="137"/>
      <c r="WZQ89" s="137"/>
      <c r="WZR89" s="137"/>
      <c r="WZS89" s="137"/>
      <c r="WZT89" s="137"/>
      <c r="WZU89" s="137"/>
      <c r="WZV89" s="137"/>
      <c r="WZW89" s="137"/>
      <c r="WZX89" s="137"/>
      <c r="WZY89" s="137"/>
      <c r="WZZ89" s="137"/>
      <c r="XAA89" s="137"/>
      <c r="XAB89" s="137"/>
      <c r="XAC89" s="137"/>
      <c r="XAD89" s="137"/>
      <c r="XAE89" s="137"/>
      <c r="XAF89" s="137"/>
      <c r="XAG89" s="137"/>
      <c r="XAH89" s="137"/>
      <c r="XAI89" s="137"/>
      <c r="XAJ89" s="137"/>
      <c r="XAK89" s="137"/>
      <c r="XAL89" s="137"/>
      <c r="XAM89" s="137"/>
      <c r="XAN89" s="137"/>
      <c r="XAO89" s="137"/>
      <c r="XAP89" s="137"/>
      <c r="XAQ89" s="137"/>
      <c r="XAR89" s="137"/>
      <c r="XAS89" s="137"/>
      <c r="XAT89" s="137"/>
      <c r="XAU89" s="137"/>
      <c r="XAV89" s="137"/>
      <c r="XAW89" s="137"/>
      <c r="XAX89" s="137"/>
      <c r="XAY89" s="137"/>
      <c r="XAZ89" s="137"/>
      <c r="XBA89" s="137"/>
      <c r="XBB89" s="137"/>
      <c r="XBC89" s="137"/>
      <c r="XBD89" s="137"/>
      <c r="XBE89" s="137"/>
      <c r="XBF89" s="137"/>
      <c r="XBG89" s="137"/>
      <c r="XBH89" s="137"/>
      <c r="XBI89" s="137"/>
      <c r="XBJ89" s="137"/>
      <c r="XBK89" s="137"/>
      <c r="XBL89" s="137"/>
      <c r="XBM89" s="137"/>
      <c r="XBN89" s="137"/>
      <c r="XBO89" s="137"/>
      <c r="XBP89" s="137"/>
      <c r="XBQ89" s="137"/>
      <c r="XBR89" s="137"/>
      <c r="XBS89" s="137"/>
      <c r="XBT89" s="137"/>
      <c r="XBU89" s="137"/>
      <c r="XBV89" s="137"/>
      <c r="XBW89" s="137"/>
      <c r="XBX89" s="137"/>
      <c r="XBY89" s="137"/>
      <c r="XBZ89" s="137"/>
      <c r="XCA89" s="137"/>
      <c r="XCB89" s="137"/>
      <c r="XCC89" s="137"/>
      <c r="XCD89" s="137"/>
      <c r="XCE89" s="137"/>
      <c r="XCF89" s="137"/>
      <c r="XCG89" s="137"/>
      <c r="XCH89" s="137"/>
      <c r="XCI89" s="137"/>
      <c r="XCJ89" s="137"/>
      <c r="XCK89" s="137"/>
      <c r="XCL89" s="137"/>
      <c r="XCM89" s="137"/>
      <c r="XCN89" s="137"/>
      <c r="XCO89" s="137"/>
      <c r="XCP89" s="137"/>
      <c r="XCQ89" s="137"/>
      <c r="XCR89" s="137"/>
      <c r="XCS89" s="137"/>
      <c r="XCT89" s="137"/>
      <c r="XCU89" s="137"/>
      <c r="XCV89" s="137"/>
      <c r="XCW89" s="137"/>
      <c r="XCX89" s="137"/>
      <c r="XCY89" s="137"/>
      <c r="XCZ89" s="137"/>
      <c r="XDA89" s="137"/>
      <c r="XDB89" s="137"/>
      <c r="XDC89" s="137"/>
      <c r="XDD89" s="137"/>
      <c r="XDE89" s="137"/>
      <c r="XDF89" s="137"/>
      <c r="XDG89" s="137"/>
      <c r="XDH89" s="137"/>
      <c r="XDI89" s="137"/>
      <c r="XDJ89" s="137"/>
      <c r="XDK89" s="137"/>
      <c r="XDL89" s="137"/>
      <c r="XDM89" s="137"/>
      <c r="XDN89" s="137"/>
      <c r="XDO89" s="137"/>
      <c r="XDP89" s="137"/>
      <c r="XDQ89" s="137"/>
      <c r="XDR89" s="137"/>
      <c r="XDS89" s="137"/>
      <c r="XDT89" s="137"/>
      <c r="XDU89" s="137"/>
      <c r="XDV89" s="137"/>
      <c r="XDW89" s="137"/>
      <c r="XDX89" s="137"/>
      <c r="XDY89" s="137"/>
      <c r="XDZ89" s="137"/>
      <c r="XEA89" s="137"/>
      <c r="XEB89" s="137"/>
      <c r="XEC89" s="137"/>
      <c r="XED89" s="137"/>
      <c r="XEE89" s="137"/>
      <c r="XEF89" s="137"/>
      <c r="XEG89" s="137"/>
      <c r="XEH89" s="137"/>
      <c r="XEI89" s="137"/>
      <c r="XEJ89" s="137"/>
      <c r="XEK89" s="137"/>
      <c r="XEL89" s="137"/>
      <c r="XEM89" s="137"/>
      <c r="XEN89" s="137"/>
      <c r="XEO89" s="137"/>
      <c r="XEP89" s="137"/>
      <c r="XEQ89" s="137"/>
      <c r="XER89" s="137"/>
      <c r="XES89" s="137"/>
      <c r="XET89" s="137"/>
      <c r="XEU89" s="137"/>
      <c r="XEV89" s="137"/>
      <c r="XEW89" s="137"/>
      <c r="XEX89" s="137"/>
      <c r="XEY89" s="137"/>
      <c r="XEZ89" s="137"/>
      <c r="XFA89" s="137"/>
      <c r="XFB89" s="137"/>
      <c r="XFC89" s="137"/>
      <c r="XFD89" s="137"/>
    </row>
    <row r="90" s="138" customFormat="1" ht="17" customHeight="1" spans="1:16384">
      <c r="A90" s="85">
        <v>88</v>
      </c>
      <c r="B90" s="86" t="s">
        <v>557</v>
      </c>
      <c r="C90" s="85" t="s">
        <v>558</v>
      </c>
      <c r="D90" s="87">
        <v>3</v>
      </c>
      <c r="E90" s="88">
        <v>995.16</v>
      </c>
      <c r="F90" s="87">
        <v>0</v>
      </c>
      <c r="G90" s="163">
        <f t="shared" si="6"/>
        <v>0</v>
      </c>
      <c r="H90" s="90">
        <f t="shared" si="7"/>
        <v>0.5</v>
      </c>
      <c r="I90" s="98">
        <f t="shared" si="8"/>
        <v>490</v>
      </c>
      <c r="J90" s="101" t="s">
        <v>19</v>
      </c>
      <c r="K90" s="85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  <c r="AZ90" s="137"/>
      <c r="BA90" s="137"/>
      <c r="BB90" s="137"/>
      <c r="BC90" s="137"/>
      <c r="BD90" s="137"/>
      <c r="BE90" s="137"/>
      <c r="BF90" s="137"/>
      <c r="BG90" s="137"/>
      <c r="BH90" s="137"/>
      <c r="BI90" s="137"/>
      <c r="BJ90" s="137"/>
      <c r="BK90" s="137"/>
      <c r="BL90" s="137"/>
      <c r="BM90" s="137"/>
      <c r="BN90" s="137"/>
      <c r="BO90" s="137"/>
      <c r="BP90" s="137"/>
      <c r="BQ90" s="137"/>
      <c r="BR90" s="137"/>
      <c r="BS90" s="137"/>
      <c r="BT90" s="137"/>
      <c r="BU90" s="137"/>
      <c r="BV90" s="137"/>
      <c r="BW90" s="137"/>
      <c r="BX90" s="137"/>
      <c r="BY90" s="137"/>
      <c r="BZ90" s="137"/>
      <c r="CA90" s="137"/>
      <c r="CB90" s="137"/>
      <c r="CC90" s="137"/>
      <c r="CD90" s="137"/>
      <c r="CE90" s="137"/>
      <c r="CF90" s="137"/>
      <c r="CG90" s="137"/>
      <c r="CH90" s="137"/>
      <c r="CI90" s="137"/>
      <c r="CJ90" s="137"/>
      <c r="CK90" s="137"/>
      <c r="CL90" s="137"/>
      <c r="CM90" s="137"/>
      <c r="CN90" s="137"/>
      <c r="CO90" s="137"/>
      <c r="CP90" s="137"/>
      <c r="CQ90" s="137"/>
      <c r="CR90" s="137"/>
      <c r="CS90" s="137"/>
      <c r="CT90" s="137"/>
      <c r="CU90" s="137"/>
      <c r="CV90" s="137"/>
      <c r="CW90" s="137"/>
      <c r="CX90" s="137"/>
      <c r="CY90" s="137"/>
      <c r="CZ90" s="137"/>
      <c r="DA90" s="137"/>
      <c r="DB90" s="137"/>
      <c r="DC90" s="137"/>
      <c r="DD90" s="137"/>
      <c r="DE90" s="137"/>
      <c r="DF90" s="137"/>
      <c r="DG90" s="137"/>
      <c r="DH90" s="137"/>
      <c r="DI90" s="137"/>
      <c r="DJ90" s="137"/>
      <c r="DK90" s="137"/>
      <c r="DL90" s="137"/>
      <c r="DM90" s="137"/>
      <c r="DN90" s="137"/>
      <c r="DO90" s="137"/>
      <c r="DP90" s="137"/>
      <c r="DQ90" s="137"/>
      <c r="DR90" s="137"/>
      <c r="DS90" s="137"/>
      <c r="DT90" s="137"/>
      <c r="DU90" s="137"/>
      <c r="DV90" s="137"/>
      <c r="DW90" s="137"/>
      <c r="DX90" s="137"/>
      <c r="DY90" s="137"/>
      <c r="DZ90" s="137"/>
      <c r="EA90" s="137"/>
      <c r="EB90" s="137"/>
      <c r="EC90" s="137"/>
      <c r="ED90" s="137"/>
      <c r="EE90" s="137"/>
      <c r="EF90" s="137"/>
      <c r="EG90" s="137"/>
      <c r="EH90" s="137"/>
      <c r="EI90" s="137"/>
      <c r="EJ90" s="137"/>
      <c r="EK90" s="137"/>
      <c r="EL90" s="137"/>
      <c r="EM90" s="137"/>
      <c r="EN90" s="137"/>
      <c r="EO90" s="137"/>
      <c r="EP90" s="137"/>
      <c r="EQ90" s="137"/>
      <c r="ER90" s="137"/>
      <c r="ES90" s="137"/>
      <c r="ET90" s="137"/>
      <c r="EU90" s="137"/>
      <c r="EV90" s="137"/>
      <c r="EW90" s="137"/>
      <c r="EX90" s="137"/>
      <c r="EY90" s="137"/>
      <c r="EZ90" s="137"/>
      <c r="FA90" s="137"/>
      <c r="FB90" s="137"/>
      <c r="FC90" s="137"/>
      <c r="FD90" s="137"/>
      <c r="FE90" s="137"/>
      <c r="FF90" s="137"/>
      <c r="FG90" s="137"/>
      <c r="FH90" s="137"/>
      <c r="FI90" s="137"/>
      <c r="FJ90" s="137"/>
      <c r="FK90" s="137"/>
      <c r="FL90" s="137"/>
      <c r="FM90" s="137"/>
      <c r="FN90" s="137"/>
      <c r="FO90" s="137"/>
      <c r="FP90" s="137"/>
      <c r="FQ90" s="137"/>
      <c r="FR90" s="137"/>
      <c r="FS90" s="137"/>
      <c r="FT90" s="137"/>
      <c r="FU90" s="137"/>
      <c r="FV90" s="137"/>
      <c r="FW90" s="137"/>
      <c r="FX90" s="137"/>
      <c r="FY90" s="137"/>
      <c r="FZ90" s="137"/>
      <c r="GA90" s="137"/>
      <c r="GB90" s="137"/>
      <c r="GC90" s="137"/>
      <c r="GD90" s="137"/>
      <c r="GE90" s="137"/>
      <c r="GF90" s="137"/>
      <c r="GG90" s="137"/>
      <c r="GH90" s="137"/>
      <c r="GI90" s="137"/>
      <c r="GJ90" s="137"/>
      <c r="GK90" s="137"/>
      <c r="GL90" s="137"/>
      <c r="GM90" s="137"/>
      <c r="GN90" s="137"/>
      <c r="GO90" s="137"/>
      <c r="GP90" s="137"/>
      <c r="GQ90" s="137"/>
      <c r="GR90" s="137"/>
      <c r="GS90" s="137"/>
      <c r="GT90" s="137"/>
      <c r="GU90" s="137"/>
      <c r="GV90" s="137"/>
      <c r="GW90" s="137"/>
      <c r="GX90" s="137"/>
      <c r="GY90" s="137"/>
      <c r="GZ90" s="137"/>
      <c r="HA90" s="137"/>
      <c r="HB90" s="137"/>
      <c r="HC90" s="137"/>
      <c r="HD90" s="137"/>
      <c r="HE90" s="137"/>
      <c r="HF90" s="137"/>
      <c r="HG90" s="137"/>
      <c r="HH90" s="137"/>
      <c r="HI90" s="137"/>
      <c r="HJ90" s="137"/>
      <c r="HK90" s="137"/>
      <c r="HL90" s="137"/>
      <c r="HM90" s="137"/>
      <c r="HN90" s="137"/>
      <c r="HO90" s="137"/>
      <c r="HP90" s="137"/>
      <c r="HQ90" s="137"/>
      <c r="HR90" s="137"/>
      <c r="HS90" s="137"/>
      <c r="HT90" s="137"/>
      <c r="HU90" s="137"/>
      <c r="HV90" s="137"/>
      <c r="HW90" s="137"/>
      <c r="HX90" s="137"/>
      <c r="HY90" s="137"/>
      <c r="HZ90" s="137"/>
      <c r="IA90" s="137"/>
      <c r="IB90" s="137"/>
      <c r="IC90" s="137"/>
      <c r="ID90" s="137"/>
      <c r="IE90" s="137"/>
      <c r="IF90" s="137"/>
      <c r="IG90" s="137"/>
      <c r="IH90" s="137"/>
      <c r="II90" s="137"/>
      <c r="IJ90" s="137"/>
      <c r="IK90" s="137"/>
      <c r="IL90" s="137"/>
      <c r="IM90" s="137"/>
      <c r="IN90" s="137"/>
      <c r="IO90" s="137"/>
      <c r="IP90" s="137"/>
      <c r="IQ90" s="137"/>
      <c r="IR90" s="137"/>
      <c r="IS90" s="137"/>
      <c r="IT90" s="137"/>
      <c r="IU90" s="137"/>
      <c r="IV90" s="137"/>
      <c r="IW90" s="137"/>
      <c r="IX90" s="137"/>
      <c r="IY90" s="137"/>
      <c r="IZ90" s="137"/>
      <c r="JA90" s="137"/>
      <c r="JB90" s="137"/>
      <c r="JC90" s="137"/>
      <c r="JD90" s="137"/>
      <c r="JE90" s="137"/>
      <c r="JF90" s="137"/>
      <c r="JG90" s="137"/>
      <c r="JH90" s="137"/>
      <c r="JI90" s="137"/>
      <c r="JJ90" s="137"/>
      <c r="JK90" s="137"/>
      <c r="JL90" s="137"/>
      <c r="JM90" s="137"/>
      <c r="JN90" s="137"/>
      <c r="JO90" s="137"/>
      <c r="JP90" s="137"/>
      <c r="JQ90" s="137"/>
      <c r="JR90" s="137"/>
      <c r="JS90" s="137"/>
      <c r="JT90" s="137"/>
      <c r="JU90" s="137"/>
      <c r="JV90" s="137"/>
      <c r="JW90" s="137"/>
      <c r="JX90" s="137"/>
      <c r="JY90" s="137"/>
      <c r="JZ90" s="137"/>
      <c r="KA90" s="137"/>
      <c r="KB90" s="137"/>
      <c r="KC90" s="137"/>
      <c r="KD90" s="137"/>
      <c r="KE90" s="137"/>
      <c r="KF90" s="137"/>
      <c r="KG90" s="137"/>
      <c r="KH90" s="137"/>
      <c r="KI90" s="137"/>
      <c r="KJ90" s="137"/>
      <c r="KK90" s="137"/>
      <c r="KL90" s="137"/>
      <c r="KM90" s="137"/>
      <c r="KN90" s="137"/>
      <c r="KO90" s="137"/>
      <c r="KP90" s="137"/>
      <c r="KQ90" s="137"/>
      <c r="KR90" s="137"/>
      <c r="KS90" s="137"/>
      <c r="KT90" s="137"/>
      <c r="KU90" s="137"/>
      <c r="KV90" s="137"/>
      <c r="KW90" s="137"/>
      <c r="KX90" s="137"/>
      <c r="KY90" s="137"/>
      <c r="KZ90" s="137"/>
      <c r="LA90" s="137"/>
      <c r="LB90" s="137"/>
      <c r="LC90" s="137"/>
      <c r="LD90" s="137"/>
      <c r="LE90" s="137"/>
      <c r="LF90" s="137"/>
      <c r="LG90" s="137"/>
      <c r="LH90" s="137"/>
      <c r="LI90" s="137"/>
      <c r="LJ90" s="137"/>
      <c r="LK90" s="137"/>
      <c r="LL90" s="137"/>
      <c r="LM90" s="137"/>
      <c r="LN90" s="137"/>
      <c r="LO90" s="137"/>
      <c r="LP90" s="137"/>
      <c r="LQ90" s="137"/>
      <c r="LR90" s="137"/>
      <c r="LS90" s="137"/>
      <c r="LT90" s="137"/>
      <c r="LU90" s="137"/>
      <c r="LV90" s="137"/>
      <c r="LW90" s="137"/>
      <c r="LX90" s="137"/>
      <c r="LY90" s="137"/>
      <c r="LZ90" s="137"/>
      <c r="MA90" s="137"/>
      <c r="MB90" s="137"/>
      <c r="MC90" s="137"/>
      <c r="MD90" s="137"/>
      <c r="ME90" s="137"/>
      <c r="MF90" s="137"/>
      <c r="MG90" s="137"/>
      <c r="MH90" s="137"/>
      <c r="MI90" s="137"/>
      <c r="MJ90" s="137"/>
      <c r="MK90" s="137"/>
      <c r="ML90" s="137"/>
      <c r="MM90" s="137"/>
      <c r="MN90" s="137"/>
      <c r="MO90" s="137"/>
      <c r="MP90" s="137"/>
      <c r="MQ90" s="137"/>
      <c r="MR90" s="137"/>
      <c r="MS90" s="137"/>
      <c r="MT90" s="137"/>
      <c r="MU90" s="137"/>
      <c r="MV90" s="137"/>
      <c r="MW90" s="137"/>
      <c r="MX90" s="137"/>
      <c r="MY90" s="137"/>
      <c r="MZ90" s="137"/>
      <c r="NA90" s="137"/>
      <c r="NB90" s="137"/>
      <c r="NC90" s="137"/>
      <c r="ND90" s="137"/>
      <c r="NE90" s="137"/>
      <c r="NF90" s="137"/>
      <c r="NG90" s="137"/>
      <c r="NH90" s="137"/>
      <c r="NI90" s="137"/>
      <c r="NJ90" s="137"/>
      <c r="NK90" s="137"/>
      <c r="NL90" s="137"/>
      <c r="NM90" s="137"/>
      <c r="NN90" s="137"/>
      <c r="NO90" s="137"/>
      <c r="NP90" s="137"/>
      <c r="NQ90" s="137"/>
      <c r="NR90" s="137"/>
      <c r="NS90" s="137"/>
      <c r="NT90" s="137"/>
      <c r="NU90" s="137"/>
      <c r="NV90" s="137"/>
      <c r="NW90" s="137"/>
      <c r="NX90" s="137"/>
      <c r="NY90" s="137"/>
      <c r="NZ90" s="137"/>
      <c r="OA90" s="137"/>
      <c r="OB90" s="137"/>
      <c r="OC90" s="137"/>
      <c r="OD90" s="137"/>
      <c r="OE90" s="137"/>
      <c r="OF90" s="137"/>
      <c r="OG90" s="137"/>
      <c r="OH90" s="137"/>
      <c r="OI90" s="137"/>
      <c r="OJ90" s="137"/>
      <c r="OK90" s="137"/>
      <c r="OL90" s="137"/>
      <c r="OM90" s="137"/>
      <c r="ON90" s="137"/>
      <c r="OO90" s="137"/>
      <c r="OP90" s="137"/>
      <c r="OQ90" s="137"/>
      <c r="OR90" s="137"/>
      <c r="OS90" s="137"/>
      <c r="OT90" s="137"/>
      <c r="OU90" s="137"/>
      <c r="OV90" s="137"/>
      <c r="OW90" s="137"/>
      <c r="OX90" s="137"/>
      <c r="OY90" s="137"/>
      <c r="OZ90" s="137"/>
      <c r="PA90" s="137"/>
      <c r="PB90" s="137"/>
      <c r="PC90" s="137"/>
      <c r="PD90" s="137"/>
      <c r="PE90" s="137"/>
      <c r="PF90" s="137"/>
      <c r="PG90" s="137"/>
      <c r="PH90" s="137"/>
      <c r="PI90" s="137"/>
      <c r="PJ90" s="137"/>
      <c r="PK90" s="137"/>
      <c r="PL90" s="137"/>
      <c r="PM90" s="137"/>
      <c r="PN90" s="137"/>
      <c r="PO90" s="137"/>
      <c r="PP90" s="137"/>
      <c r="PQ90" s="137"/>
      <c r="PR90" s="137"/>
      <c r="PS90" s="137"/>
      <c r="PT90" s="137"/>
      <c r="PU90" s="137"/>
      <c r="PV90" s="137"/>
      <c r="PW90" s="137"/>
      <c r="PX90" s="137"/>
      <c r="PY90" s="137"/>
      <c r="PZ90" s="137"/>
      <c r="QA90" s="137"/>
      <c r="QB90" s="137"/>
      <c r="QC90" s="137"/>
      <c r="QD90" s="137"/>
      <c r="QE90" s="137"/>
      <c r="QF90" s="137"/>
      <c r="QG90" s="137"/>
      <c r="QH90" s="137"/>
      <c r="QI90" s="137"/>
      <c r="QJ90" s="137"/>
      <c r="QK90" s="137"/>
      <c r="QL90" s="137"/>
      <c r="QM90" s="137"/>
      <c r="QN90" s="137"/>
      <c r="QO90" s="137"/>
      <c r="QP90" s="137"/>
      <c r="QQ90" s="137"/>
      <c r="QR90" s="137"/>
      <c r="QS90" s="137"/>
      <c r="QT90" s="137"/>
      <c r="QU90" s="137"/>
      <c r="QV90" s="137"/>
      <c r="QW90" s="137"/>
      <c r="QX90" s="137"/>
      <c r="QY90" s="137"/>
      <c r="QZ90" s="137"/>
      <c r="RA90" s="137"/>
      <c r="RB90" s="137"/>
      <c r="RC90" s="137"/>
      <c r="RD90" s="137"/>
      <c r="RE90" s="137"/>
      <c r="RF90" s="137"/>
      <c r="RG90" s="137"/>
      <c r="RH90" s="137"/>
      <c r="RI90" s="137"/>
      <c r="RJ90" s="137"/>
      <c r="RK90" s="137"/>
      <c r="RL90" s="137"/>
      <c r="RM90" s="137"/>
      <c r="RN90" s="137"/>
      <c r="RO90" s="137"/>
      <c r="RP90" s="137"/>
      <c r="RQ90" s="137"/>
      <c r="RR90" s="137"/>
      <c r="RS90" s="137"/>
      <c r="RT90" s="137"/>
      <c r="RU90" s="137"/>
      <c r="RV90" s="137"/>
      <c r="RW90" s="137"/>
      <c r="RX90" s="137"/>
      <c r="RY90" s="137"/>
      <c r="RZ90" s="137"/>
      <c r="SA90" s="137"/>
      <c r="SB90" s="137"/>
      <c r="SC90" s="137"/>
      <c r="SD90" s="137"/>
      <c r="SE90" s="137"/>
      <c r="SF90" s="137"/>
      <c r="SG90" s="137"/>
      <c r="SH90" s="137"/>
      <c r="SI90" s="137"/>
      <c r="SJ90" s="137"/>
      <c r="SK90" s="137"/>
      <c r="SL90" s="137"/>
      <c r="SM90" s="137"/>
      <c r="SN90" s="137"/>
      <c r="SO90" s="137"/>
      <c r="SP90" s="137"/>
      <c r="SQ90" s="137"/>
      <c r="SR90" s="137"/>
      <c r="SS90" s="137"/>
      <c r="ST90" s="137"/>
      <c r="SU90" s="137"/>
      <c r="SV90" s="137"/>
      <c r="SW90" s="137"/>
      <c r="SX90" s="137"/>
      <c r="SY90" s="137"/>
      <c r="SZ90" s="137"/>
      <c r="TA90" s="137"/>
      <c r="TB90" s="137"/>
      <c r="TC90" s="137"/>
      <c r="TD90" s="137"/>
      <c r="TE90" s="137"/>
      <c r="TF90" s="137"/>
      <c r="TG90" s="137"/>
      <c r="TH90" s="137"/>
      <c r="TI90" s="137"/>
      <c r="TJ90" s="137"/>
      <c r="TK90" s="137"/>
      <c r="TL90" s="137"/>
      <c r="TM90" s="137"/>
      <c r="TN90" s="137"/>
      <c r="TO90" s="137"/>
      <c r="TP90" s="137"/>
      <c r="TQ90" s="137"/>
      <c r="TR90" s="137"/>
      <c r="TS90" s="137"/>
      <c r="TT90" s="137"/>
      <c r="TU90" s="137"/>
      <c r="TV90" s="137"/>
      <c r="TW90" s="137"/>
      <c r="TX90" s="137"/>
      <c r="TY90" s="137"/>
      <c r="TZ90" s="137"/>
      <c r="UA90" s="137"/>
      <c r="UB90" s="137"/>
      <c r="UC90" s="137"/>
      <c r="UD90" s="137"/>
      <c r="UE90" s="137"/>
      <c r="UF90" s="137"/>
      <c r="UG90" s="137"/>
      <c r="UH90" s="137"/>
      <c r="UI90" s="137"/>
      <c r="UJ90" s="137"/>
      <c r="UK90" s="137"/>
      <c r="UL90" s="137"/>
      <c r="UM90" s="137"/>
      <c r="UN90" s="137"/>
      <c r="UO90" s="137"/>
      <c r="UP90" s="137"/>
      <c r="UQ90" s="137"/>
      <c r="UR90" s="137"/>
      <c r="US90" s="137"/>
      <c r="UT90" s="137"/>
      <c r="UU90" s="137"/>
      <c r="UV90" s="137"/>
      <c r="UW90" s="137"/>
      <c r="UX90" s="137"/>
      <c r="UY90" s="137"/>
      <c r="UZ90" s="137"/>
      <c r="VA90" s="137"/>
      <c r="VB90" s="137"/>
      <c r="VC90" s="137"/>
      <c r="VD90" s="137"/>
      <c r="VE90" s="137"/>
      <c r="VF90" s="137"/>
      <c r="VG90" s="137"/>
      <c r="VH90" s="137"/>
      <c r="VI90" s="137"/>
      <c r="VJ90" s="137"/>
      <c r="VK90" s="137"/>
      <c r="VL90" s="137"/>
      <c r="VM90" s="137"/>
      <c r="VN90" s="137"/>
      <c r="VO90" s="137"/>
      <c r="VP90" s="137"/>
      <c r="VQ90" s="137"/>
      <c r="VR90" s="137"/>
      <c r="VS90" s="137"/>
      <c r="VT90" s="137"/>
      <c r="VU90" s="137"/>
      <c r="VV90" s="137"/>
      <c r="VW90" s="137"/>
      <c r="VX90" s="137"/>
      <c r="VY90" s="137"/>
      <c r="VZ90" s="137"/>
      <c r="WA90" s="137"/>
      <c r="WB90" s="137"/>
      <c r="WC90" s="137"/>
      <c r="WD90" s="137"/>
      <c r="WE90" s="137"/>
      <c r="WF90" s="137"/>
      <c r="WG90" s="137"/>
      <c r="WH90" s="137"/>
      <c r="WI90" s="137"/>
      <c r="WJ90" s="137"/>
      <c r="WK90" s="137"/>
      <c r="WL90" s="137"/>
      <c r="WM90" s="137"/>
      <c r="WN90" s="137"/>
      <c r="WO90" s="137"/>
      <c r="WP90" s="137"/>
      <c r="WQ90" s="137"/>
      <c r="WR90" s="137"/>
      <c r="WS90" s="137"/>
      <c r="WT90" s="137"/>
      <c r="WU90" s="137"/>
      <c r="WV90" s="137"/>
      <c r="WW90" s="137"/>
      <c r="WX90" s="137"/>
      <c r="WY90" s="137"/>
      <c r="WZ90" s="137"/>
      <c r="XA90" s="137"/>
      <c r="XB90" s="137"/>
      <c r="XC90" s="137"/>
      <c r="XD90" s="137"/>
      <c r="XE90" s="137"/>
      <c r="XF90" s="137"/>
      <c r="XG90" s="137"/>
      <c r="XH90" s="137"/>
      <c r="XI90" s="137"/>
      <c r="XJ90" s="137"/>
      <c r="XK90" s="137"/>
      <c r="XL90" s="137"/>
      <c r="XM90" s="137"/>
      <c r="XN90" s="137"/>
      <c r="XO90" s="137"/>
      <c r="XP90" s="137"/>
      <c r="XQ90" s="137"/>
      <c r="XR90" s="137"/>
      <c r="XS90" s="137"/>
      <c r="XT90" s="137"/>
      <c r="XU90" s="137"/>
      <c r="XV90" s="137"/>
      <c r="XW90" s="137"/>
      <c r="XX90" s="137"/>
      <c r="XY90" s="137"/>
      <c r="XZ90" s="137"/>
      <c r="YA90" s="137"/>
      <c r="YB90" s="137"/>
      <c r="YC90" s="137"/>
      <c r="YD90" s="137"/>
      <c r="YE90" s="137"/>
      <c r="YF90" s="137"/>
      <c r="YG90" s="137"/>
      <c r="YH90" s="137"/>
      <c r="YI90" s="137"/>
      <c r="YJ90" s="137"/>
      <c r="YK90" s="137"/>
      <c r="YL90" s="137"/>
      <c r="YM90" s="137"/>
      <c r="YN90" s="137"/>
      <c r="YO90" s="137"/>
      <c r="YP90" s="137"/>
      <c r="YQ90" s="137"/>
      <c r="YR90" s="137"/>
      <c r="YS90" s="137"/>
      <c r="YT90" s="137"/>
      <c r="YU90" s="137"/>
      <c r="YV90" s="137"/>
      <c r="YW90" s="137"/>
      <c r="YX90" s="137"/>
      <c r="YY90" s="137"/>
      <c r="YZ90" s="137"/>
      <c r="ZA90" s="137"/>
      <c r="ZB90" s="137"/>
      <c r="ZC90" s="137"/>
      <c r="ZD90" s="137"/>
      <c r="ZE90" s="137"/>
      <c r="ZF90" s="137"/>
      <c r="ZG90" s="137"/>
      <c r="ZH90" s="137"/>
      <c r="ZI90" s="137"/>
      <c r="ZJ90" s="137"/>
      <c r="ZK90" s="137"/>
      <c r="ZL90" s="137"/>
      <c r="ZM90" s="137"/>
      <c r="ZN90" s="137"/>
      <c r="ZO90" s="137"/>
      <c r="ZP90" s="137"/>
      <c r="ZQ90" s="137"/>
      <c r="ZR90" s="137"/>
      <c r="ZS90" s="137"/>
      <c r="ZT90" s="137"/>
      <c r="ZU90" s="137"/>
      <c r="ZV90" s="137"/>
      <c r="ZW90" s="137"/>
      <c r="ZX90" s="137"/>
      <c r="ZY90" s="137"/>
      <c r="ZZ90" s="137"/>
      <c r="AAA90" s="137"/>
      <c r="AAB90" s="137"/>
      <c r="AAC90" s="137"/>
      <c r="AAD90" s="137"/>
      <c r="AAE90" s="137"/>
      <c r="AAF90" s="137"/>
      <c r="AAG90" s="137"/>
      <c r="AAH90" s="137"/>
      <c r="AAI90" s="137"/>
      <c r="AAJ90" s="137"/>
      <c r="AAK90" s="137"/>
      <c r="AAL90" s="137"/>
      <c r="AAM90" s="137"/>
      <c r="AAN90" s="137"/>
      <c r="AAO90" s="137"/>
      <c r="AAP90" s="137"/>
      <c r="AAQ90" s="137"/>
      <c r="AAR90" s="137"/>
      <c r="AAS90" s="137"/>
      <c r="AAT90" s="137"/>
      <c r="AAU90" s="137"/>
      <c r="AAV90" s="137"/>
      <c r="AAW90" s="137"/>
      <c r="AAX90" s="137"/>
      <c r="AAY90" s="137"/>
      <c r="AAZ90" s="137"/>
      <c r="ABA90" s="137"/>
      <c r="ABB90" s="137"/>
      <c r="ABC90" s="137"/>
      <c r="ABD90" s="137"/>
      <c r="ABE90" s="137"/>
      <c r="ABF90" s="137"/>
      <c r="ABG90" s="137"/>
      <c r="ABH90" s="137"/>
      <c r="ABI90" s="137"/>
      <c r="ABJ90" s="137"/>
      <c r="ABK90" s="137"/>
      <c r="ABL90" s="137"/>
      <c r="ABM90" s="137"/>
      <c r="ABN90" s="137"/>
      <c r="ABO90" s="137"/>
      <c r="ABP90" s="137"/>
      <c r="ABQ90" s="137"/>
      <c r="ABR90" s="137"/>
      <c r="ABS90" s="137"/>
      <c r="ABT90" s="137"/>
      <c r="ABU90" s="137"/>
      <c r="ABV90" s="137"/>
      <c r="ABW90" s="137"/>
      <c r="ABX90" s="137"/>
      <c r="ABY90" s="137"/>
      <c r="ABZ90" s="137"/>
      <c r="ACA90" s="137"/>
      <c r="ACB90" s="137"/>
      <c r="ACC90" s="137"/>
      <c r="ACD90" s="137"/>
      <c r="ACE90" s="137"/>
      <c r="ACF90" s="137"/>
      <c r="ACG90" s="137"/>
      <c r="ACH90" s="137"/>
      <c r="ACI90" s="137"/>
      <c r="ACJ90" s="137"/>
      <c r="ACK90" s="137"/>
      <c r="ACL90" s="137"/>
      <c r="ACM90" s="137"/>
      <c r="ACN90" s="137"/>
      <c r="ACO90" s="137"/>
      <c r="ACP90" s="137"/>
      <c r="ACQ90" s="137"/>
      <c r="ACR90" s="137"/>
      <c r="ACS90" s="137"/>
      <c r="ACT90" s="137"/>
      <c r="ACU90" s="137"/>
      <c r="ACV90" s="137"/>
      <c r="ACW90" s="137"/>
      <c r="ACX90" s="137"/>
      <c r="ACY90" s="137"/>
      <c r="ACZ90" s="137"/>
      <c r="ADA90" s="137"/>
      <c r="ADB90" s="137"/>
      <c r="ADC90" s="137"/>
      <c r="ADD90" s="137"/>
      <c r="ADE90" s="137"/>
      <c r="ADF90" s="137"/>
      <c r="ADG90" s="137"/>
      <c r="ADH90" s="137"/>
      <c r="ADI90" s="137"/>
      <c r="ADJ90" s="137"/>
      <c r="ADK90" s="137"/>
      <c r="ADL90" s="137"/>
      <c r="ADM90" s="137"/>
      <c r="ADN90" s="137"/>
      <c r="ADO90" s="137"/>
      <c r="ADP90" s="137"/>
      <c r="ADQ90" s="137"/>
      <c r="ADR90" s="137"/>
      <c r="ADS90" s="137"/>
      <c r="ADT90" s="137"/>
      <c r="ADU90" s="137"/>
      <c r="ADV90" s="137"/>
      <c r="ADW90" s="137"/>
      <c r="ADX90" s="137"/>
      <c r="ADY90" s="137"/>
      <c r="ADZ90" s="137"/>
      <c r="AEA90" s="137"/>
      <c r="AEB90" s="137"/>
      <c r="AEC90" s="137"/>
      <c r="AED90" s="137"/>
      <c r="AEE90" s="137"/>
      <c r="AEF90" s="137"/>
      <c r="AEG90" s="137"/>
      <c r="AEH90" s="137"/>
      <c r="AEI90" s="137"/>
      <c r="AEJ90" s="137"/>
      <c r="AEK90" s="137"/>
      <c r="AEL90" s="137"/>
      <c r="AEM90" s="137"/>
      <c r="AEN90" s="137"/>
      <c r="AEO90" s="137"/>
      <c r="AEP90" s="137"/>
      <c r="AEQ90" s="137"/>
      <c r="AER90" s="137"/>
      <c r="AES90" s="137"/>
      <c r="AET90" s="137"/>
      <c r="AEU90" s="137"/>
      <c r="AEV90" s="137"/>
      <c r="AEW90" s="137"/>
      <c r="AEX90" s="137"/>
      <c r="AEY90" s="137"/>
      <c r="AEZ90" s="137"/>
      <c r="AFA90" s="137"/>
      <c r="AFB90" s="137"/>
      <c r="AFC90" s="137"/>
      <c r="AFD90" s="137"/>
      <c r="AFE90" s="137"/>
      <c r="AFF90" s="137"/>
      <c r="AFG90" s="137"/>
      <c r="AFH90" s="137"/>
      <c r="AFI90" s="137"/>
      <c r="AFJ90" s="137"/>
      <c r="AFK90" s="137"/>
      <c r="AFL90" s="137"/>
      <c r="AFM90" s="137"/>
      <c r="AFN90" s="137"/>
      <c r="AFO90" s="137"/>
      <c r="AFP90" s="137"/>
      <c r="AFQ90" s="137"/>
      <c r="AFR90" s="137"/>
      <c r="AFS90" s="137"/>
      <c r="AFT90" s="137"/>
      <c r="AFU90" s="137"/>
      <c r="AFV90" s="137"/>
      <c r="AFW90" s="137"/>
      <c r="AFX90" s="137"/>
      <c r="AFY90" s="137"/>
      <c r="AFZ90" s="137"/>
      <c r="AGA90" s="137"/>
      <c r="AGB90" s="137"/>
      <c r="AGC90" s="137"/>
      <c r="AGD90" s="137"/>
      <c r="AGE90" s="137"/>
      <c r="AGF90" s="137"/>
      <c r="AGG90" s="137"/>
      <c r="AGH90" s="137"/>
      <c r="AGI90" s="137"/>
      <c r="AGJ90" s="137"/>
      <c r="AGK90" s="137"/>
      <c r="AGL90" s="137"/>
      <c r="AGM90" s="137"/>
      <c r="AGN90" s="137"/>
      <c r="AGO90" s="137"/>
      <c r="AGP90" s="137"/>
      <c r="AGQ90" s="137"/>
      <c r="AGR90" s="137"/>
      <c r="AGS90" s="137"/>
      <c r="AGT90" s="137"/>
      <c r="AGU90" s="137"/>
      <c r="AGV90" s="137"/>
      <c r="AGW90" s="137"/>
      <c r="AGX90" s="137"/>
      <c r="AGY90" s="137"/>
      <c r="AGZ90" s="137"/>
      <c r="AHA90" s="137"/>
      <c r="AHB90" s="137"/>
      <c r="AHC90" s="137"/>
      <c r="AHD90" s="137"/>
      <c r="AHE90" s="137"/>
      <c r="AHF90" s="137"/>
      <c r="AHG90" s="137"/>
      <c r="AHH90" s="137"/>
      <c r="AHI90" s="137"/>
      <c r="AHJ90" s="137"/>
      <c r="AHK90" s="137"/>
      <c r="AHL90" s="137"/>
      <c r="AHM90" s="137"/>
      <c r="AHN90" s="137"/>
      <c r="AHO90" s="137"/>
      <c r="AHP90" s="137"/>
      <c r="AHQ90" s="137"/>
      <c r="AHR90" s="137"/>
      <c r="AHS90" s="137"/>
      <c r="AHT90" s="137"/>
      <c r="AHU90" s="137"/>
      <c r="AHV90" s="137"/>
      <c r="AHW90" s="137"/>
      <c r="AHX90" s="137"/>
      <c r="AHY90" s="137"/>
      <c r="AHZ90" s="137"/>
      <c r="AIA90" s="137"/>
      <c r="AIB90" s="137"/>
      <c r="AIC90" s="137"/>
      <c r="AID90" s="137"/>
      <c r="AIE90" s="137"/>
      <c r="AIF90" s="137"/>
      <c r="AIG90" s="137"/>
      <c r="AIH90" s="137"/>
      <c r="AII90" s="137"/>
      <c r="AIJ90" s="137"/>
      <c r="AIK90" s="137"/>
      <c r="AIL90" s="137"/>
      <c r="AIM90" s="137"/>
      <c r="AIN90" s="137"/>
      <c r="AIO90" s="137"/>
      <c r="AIP90" s="137"/>
      <c r="AIQ90" s="137"/>
      <c r="AIR90" s="137"/>
      <c r="AIS90" s="137"/>
      <c r="AIT90" s="137"/>
      <c r="AIU90" s="137"/>
      <c r="AIV90" s="137"/>
      <c r="AIW90" s="137"/>
      <c r="AIX90" s="137"/>
      <c r="AIY90" s="137"/>
      <c r="AIZ90" s="137"/>
      <c r="AJA90" s="137"/>
      <c r="AJB90" s="137"/>
      <c r="AJC90" s="137"/>
      <c r="AJD90" s="137"/>
      <c r="AJE90" s="137"/>
      <c r="AJF90" s="137"/>
      <c r="AJG90" s="137"/>
      <c r="AJH90" s="137"/>
      <c r="AJI90" s="137"/>
      <c r="AJJ90" s="137"/>
      <c r="AJK90" s="137"/>
      <c r="AJL90" s="137"/>
      <c r="AJM90" s="137"/>
      <c r="AJN90" s="137"/>
      <c r="AJO90" s="137"/>
      <c r="AJP90" s="137"/>
      <c r="AJQ90" s="137"/>
      <c r="AJR90" s="137"/>
      <c r="AJS90" s="137"/>
      <c r="AJT90" s="137"/>
      <c r="AJU90" s="137"/>
      <c r="AJV90" s="137"/>
      <c r="AJW90" s="137"/>
      <c r="AJX90" s="137"/>
      <c r="AJY90" s="137"/>
      <c r="AJZ90" s="137"/>
      <c r="AKA90" s="137"/>
      <c r="AKB90" s="137"/>
      <c r="AKC90" s="137"/>
      <c r="AKD90" s="137"/>
      <c r="AKE90" s="137"/>
      <c r="AKF90" s="137"/>
      <c r="AKG90" s="137"/>
      <c r="AKH90" s="137"/>
      <c r="AKI90" s="137"/>
      <c r="AKJ90" s="137"/>
      <c r="AKK90" s="137"/>
      <c r="AKL90" s="137"/>
      <c r="AKM90" s="137"/>
      <c r="AKN90" s="137"/>
      <c r="AKO90" s="137"/>
      <c r="AKP90" s="137"/>
      <c r="AKQ90" s="137"/>
      <c r="AKR90" s="137"/>
      <c r="AKS90" s="137"/>
      <c r="AKT90" s="137"/>
      <c r="AKU90" s="137"/>
      <c r="AKV90" s="137"/>
      <c r="AKW90" s="137"/>
      <c r="AKX90" s="137"/>
      <c r="AKY90" s="137"/>
      <c r="AKZ90" s="137"/>
      <c r="ALA90" s="137"/>
      <c r="ALB90" s="137"/>
      <c r="ALC90" s="137"/>
      <c r="ALD90" s="137"/>
      <c r="ALE90" s="137"/>
      <c r="ALF90" s="137"/>
      <c r="ALG90" s="137"/>
      <c r="ALH90" s="137"/>
      <c r="ALI90" s="137"/>
      <c r="ALJ90" s="137"/>
      <c r="ALK90" s="137"/>
      <c r="ALL90" s="137"/>
      <c r="ALM90" s="137"/>
      <c r="ALN90" s="137"/>
      <c r="ALO90" s="137"/>
      <c r="ALP90" s="137"/>
      <c r="ALQ90" s="137"/>
      <c r="ALR90" s="137"/>
      <c r="ALS90" s="137"/>
      <c r="ALT90" s="137"/>
      <c r="ALU90" s="137"/>
      <c r="ALV90" s="137"/>
      <c r="ALW90" s="137"/>
      <c r="ALX90" s="137"/>
      <c r="ALY90" s="137"/>
      <c r="ALZ90" s="137"/>
      <c r="AMA90" s="137"/>
      <c r="AMB90" s="137"/>
      <c r="AMC90" s="137"/>
      <c r="AMD90" s="137"/>
      <c r="AME90" s="137"/>
      <c r="AMF90" s="137"/>
      <c r="AMG90" s="137"/>
      <c r="AMH90" s="137"/>
      <c r="AMI90" s="137"/>
      <c r="AMJ90" s="137"/>
      <c r="AMK90" s="137"/>
      <c r="AML90" s="137"/>
      <c r="AMM90" s="137"/>
      <c r="AMN90" s="137"/>
      <c r="AMO90" s="137"/>
      <c r="AMP90" s="137"/>
      <c r="AMQ90" s="137"/>
      <c r="AMR90" s="137"/>
      <c r="AMS90" s="137"/>
      <c r="AMT90" s="137"/>
      <c r="AMU90" s="137"/>
      <c r="AMV90" s="137"/>
      <c r="AMW90" s="137"/>
      <c r="AMX90" s="137"/>
      <c r="AMY90" s="137"/>
      <c r="AMZ90" s="137"/>
      <c r="ANA90" s="137"/>
      <c r="ANB90" s="137"/>
      <c r="ANC90" s="137"/>
      <c r="AND90" s="137"/>
      <c r="ANE90" s="137"/>
      <c r="ANF90" s="137"/>
      <c r="ANG90" s="137"/>
      <c r="ANH90" s="137"/>
      <c r="ANI90" s="137"/>
      <c r="ANJ90" s="137"/>
      <c r="ANK90" s="137"/>
      <c r="ANL90" s="137"/>
      <c r="ANM90" s="137"/>
      <c r="ANN90" s="137"/>
      <c r="ANO90" s="137"/>
      <c r="ANP90" s="137"/>
      <c r="ANQ90" s="137"/>
      <c r="ANR90" s="137"/>
      <c r="ANS90" s="137"/>
      <c r="ANT90" s="137"/>
      <c r="ANU90" s="137"/>
      <c r="ANV90" s="137"/>
      <c r="ANW90" s="137"/>
      <c r="ANX90" s="137"/>
      <c r="ANY90" s="137"/>
      <c r="ANZ90" s="137"/>
      <c r="AOA90" s="137"/>
      <c r="AOB90" s="137"/>
      <c r="AOC90" s="137"/>
      <c r="AOD90" s="137"/>
      <c r="AOE90" s="137"/>
      <c r="AOF90" s="137"/>
      <c r="AOG90" s="137"/>
      <c r="AOH90" s="137"/>
      <c r="AOI90" s="137"/>
      <c r="AOJ90" s="137"/>
      <c r="AOK90" s="137"/>
      <c r="AOL90" s="137"/>
      <c r="AOM90" s="137"/>
      <c r="AON90" s="137"/>
      <c r="AOO90" s="137"/>
      <c r="AOP90" s="137"/>
      <c r="AOQ90" s="137"/>
      <c r="AOR90" s="137"/>
      <c r="AOS90" s="137"/>
      <c r="AOT90" s="137"/>
      <c r="AOU90" s="137"/>
      <c r="AOV90" s="137"/>
      <c r="AOW90" s="137"/>
      <c r="AOX90" s="137"/>
      <c r="AOY90" s="137"/>
      <c r="AOZ90" s="137"/>
      <c r="APA90" s="137"/>
      <c r="APB90" s="137"/>
      <c r="APC90" s="137"/>
      <c r="APD90" s="137"/>
      <c r="APE90" s="137"/>
      <c r="APF90" s="137"/>
      <c r="APG90" s="137"/>
      <c r="APH90" s="137"/>
      <c r="API90" s="137"/>
      <c r="APJ90" s="137"/>
      <c r="APK90" s="137"/>
      <c r="APL90" s="137"/>
      <c r="APM90" s="137"/>
      <c r="APN90" s="137"/>
      <c r="APO90" s="137"/>
      <c r="APP90" s="137"/>
      <c r="APQ90" s="137"/>
      <c r="APR90" s="137"/>
      <c r="APS90" s="137"/>
      <c r="APT90" s="137"/>
      <c r="APU90" s="137"/>
      <c r="APV90" s="137"/>
      <c r="APW90" s="137"/>
      <c r="APX90" s="137"/>
      <c r="APY90" s="137"/>
      <c r="APZ90" s="137"/>
      <c r="AQA90" s="137"/>
      <c r="AQB90" s="137"/>
      <c r="AQC90" s="137"/>
      <c r="AQD90" s="137"/>
      <c r="AQE90" s="137"/>
      <c r="AQF90" s="137"/>
      <c r="AQG90" s="137"/>
      <c r="AQH90" s="137"/>
      <c r="AQI90" s="137"/>
      <c r="AQJ90" s="137"/>
      <c r="AQK90" s="137"/>
      <c r="AQL90" s="137"/>
      <c r="AQM90" s="137"/>
      <c r="AQN90" s="137"/>
      <c r="AQO90" s="137"/>
      <c r="AQP90" s="137"/>
      <c r="AQQ90" s="137"/>
      <c r="AQR90" s="137"/>
      <c r="AQS90" s="137"/>
      <c r="AQT90" s="137"/>
      <c r="AQU90" s="137"/>
      <c r="AQV90" s="137"/>
      <c r="AQW90" s="137"/>
      <c r="AQX90" s="137"/>
      <c r="AQY90" s="137"/>
      <c r="AQZ90" s="137"/>
      <c r="ARA90" s="137"/>
      <c r="ARB90" s="137"/>
      <c r="ARC90" s="137"/>
      <c r="ARD90" s="137"/>
      <c r="ARE90" s="137"/>
      <c r="ARF90" s="137"/>
      <c r="ARG90" s="137"/>
      <c r="ARH90" s="137"/>
      <c r="ARI90" s="137"/>
      <c r="ARJ90" s="137"/>
      <c r="ARK90" s="137"/>
      <c r="ARL90" s="137"/>
      <c r="ARM90" s="137"/>
      <c r="ARN90" s="137"/>
      <c r="ARO90" s="137"/>
      <c r="ARP90" s="137"/>
      <c r="ARQ90" s="137"/>
      <c r="ARR90" s="137"/>
      <c r="ARS90" s="137"/>
      <c r="ART90" s="137"/>
      <c r="ARU90" s="137"/>
      <c r="ARV90" s="137"/>
      <c r="ARW90" s="137"/>
      <c r="ARX90" s="137"/>
      <c r="ARY90" s="137"/>
      <c r="ARZ90" s="137"/>
      <c r="ASA90" s="137"/>
      <c r="ASB90" s="137"/>
      <c r="ASC90" s="137"/>
      <c r="ASD90" s="137"/>
      <c r="ASE90" s="137"/>
      <c r="ASF90" s="137"/>
      <c r="ASG90" s="137"/>
      <c r="ASH90" s="137"/>
      <c r="ASI90" s="137"/>
      <c r="ASJ90" s="137"/>
      <c r="ASK90" s="137"/>
      <c r="ASL90" s="137"/>
      <c r="ASM90" s="137"/>
      <c r="ASN90" s="137"/>
      <c r="ASO90" s="137"/>
      <c r="ASP90" s="137"/>
      <c r="ASQ90" s="137"/>
      <c r="ASR90" s="137"/>
      <c r="ASS90" s="137"/>
      <c r="AST90" s="137"/>
      <c r="ASU90" s="137"/>
      <c r="ASV90" s="137"/>
      <c r="ASW90" s="137"/>
      <c r="ASX90" s="137"/>
      <c r="ASY90" s="137"/>
      <c r="ASZ90" s="137"/>
      <c r="ATA90" s="137"/>
      <c r="ATB90" s="137"/>
      <c r="ATC90" s="137"/>
      <c r="ATD90" s="137"/>
      <c r="ATE90" s="137"/>
      <c r="ATF90" s="137"/>
      <c r="ATG90" s="137"/>
      <c r="ATH90" s="137"/>
      <c r="ATI90" s="137"/>
      <c r="ATJ90" s="137"/>
      <c r="ATK90" s="137"/>
      <c r="ATL90" s="137"/>
      <c r="ATM90" s="137"/>
      <c r="ATN90" s="137"/>
      <c r="ATO90" s="137"/>
      <c r="ATP90" s="137"/>
      <c r="ATQ90" s="137"/>
      <c r="ATR90" s="137"/>
      <c r="ATS90" s="137"/>
      <c r="ATT90" s="137"/>
      <c r="ATU90" s="137"/>
      <c r="ATV90" s="137"/>
      <c r="ATW90" s="137"/>
      <c r="ATX90" s="137"/>
      <c r="ATY90" s="137"/>
      <c r="ATZ90" s="137"/>
      <c r="AUA90" s="137"/>
      <c r="AUB90" s="137"/>
      <c r="AUC90" s="137"/>
      <c r="AUD90" s="137"/>
      <c r="AUE90" s="137"/>
      <c r="AUF90" s="137"/>
      <c r="AUG90" s="137"/>
      <c r="AUH90" s="137"/>
      <c r="AUI90" s="137"/>
      <c r="AUJ90" s="137"/>
      <c r="AUK90" s="137"/>
      <c r="AUL90" s="137"/>
      <c r="AUM90" s="137"/>
      <c r="AUN90" s="137"/>
      <c r="AUO90" s="137"/>
      <c r="AUP90" s="137"/>
      <c r="AUQ90" s="137"/>
      <c r="AUR90" s="137"/>
      <c r="AUS90" s="137"/>
      <c r="AUT90" s="137"/>
      <c r="AUU90" s="137"/>
      <c r="AUV90" s="137"/>
      <c r="AUW90" s="137"/>
      <c r="AUX90" s="137"/>
      <c r="AUY90" s="137"/>
      <c r="AUZ90" s="137"/>
      <c r="AVA90" s="137"/>
      <c r="AVB90" s="137"/>
      <c r="AVC90" s="137"/>
      <c r="AVD90" s="137"/>
      <c r="AVE90" s="137"/>
      <c r="AVF90" s="137"/>
      <c r="AVG90" s="137"/>
      <c r="AVH90" s="137"/>
      <c r="AVI90" s="137"/>
      <c r="AVJ90" s="137"/>
      <c r="AVK90" s="137"/>
      <c r="AVL90" s="137"/>
      <c r="AVM90" s="137"/>
      <c r="AVN90" s="137"/>
      <c r="AVO90" s="137"/>
      <c r="AVP90" s="137"/>
      <c r="AVQ90" s="137"/>
      <c r="AVR90" s="137"/>
      <c r="AVS90" s="137"/>
      <c r="AVT90" s="137"/>
      <c r="AVU90" s="137"/>
      <c r="AVV90" s="137"/>
      <c r="AVW90" s="137"/>
      <c r="AVX90" s="137"/>
      <c r="AVY90" s="137"/>
      <c r="AVZ90" s="137"/>
      <c r="AWA90" s="137"/>
      <c r="AWB90" s="137"/>
      <c r="AWC90" s="137"/>
      <c r="AWD90" s="137"/>
      <c r="AWE90" s="137"/>
      <c r="AWF90" s="137"/>
      <c r="AWG90" s="137"/>
      <c r="AWH90" s="137"/>
      <c r="AWI90" s="137"/>
      <c r="AWJ90" s="137"/>
      <c r="AWK90" s="137"/>
      <c r="AWL90" s="137"/>
      <c r="AWM90" s="137"/>
      <c r="AWN90" s="137"/>
      <c r="AWO90" s="137"/>
      <c r="AWP90" s="137"/>
      <c r="AWQ90" s="137"/>
      <c r="AWR90" s="137"/>
      <c r="AWS90" s="137"/>
      <c r="AWT90" s="137"/>
      <c r="AWU90" s="137"/>
      <c r="AWV90" s="137"/>
      <c r="AWW90" s="137"/>
      <c r="AWX90" s="137"/>
      <c r="AWY90" s="137"/>
      <c r="AWZ90" s="137"/>
      <c r="AXA90" s="137"/>
      <c r="AXB90" s="137"/>
      <c r="AXC90" s="137"/>
      <c r="AXD90" s="137"/>
      <c r="AXE90" s="137"/>
      <c r="AXF90" s="137"/>
      <c r="AXG90" s="137"/>
      <c r="AXH90" s="137"/>
      <c r="AXI90" s="137"/>
      <c r="AXJ90" s="137"/>
      <c r="AXK90" s="137"/>
      <c r="AXL90" s="137"/>
      <c r="AXM90" s="137"/>
      <c r="AXN90" s="137"/>
      <c r="AXO90" s="137"/>
      <c r="AXP90" s="137"/>
      <c r="AXQ90" s="137"/>
      <c r="AXR90" s="137"/>
      <c r="AXS90" s="137"/>
      <c r="AXT90" s="137"/>
      <c r="AXU90" s="137"/>
      <c r="AXV90" s="137"/>
      <c r="AXW90" s="137"/>
      <c r="AXX90" s="137"/>
      <c r="AXY90" s="137"/>
      <c r="AXZ90" s="137"/>
      <c r="AYA90" s="137"/>
      <c r="AYB90" s="137"/>
      <c r="AYC90" s="137"/>
      <c r="AYD90" s="137"/>
      <c r="AYE90" s="137"/>
      <c r="AYF90" s="137"/>
      <c r="AYG90" s="137"/>
      <c r="AYH90" s="137"/>
      <c r="AYI90" s="137"/>
      <c r="AYJ90" s="137"/>
      <c r="AYK90" s="137"/>
      <c r="AYL90" s="137"/>
      <c r="AYM90" s="137"/>
      <c r="AYN90" s="137"/>
      <c r="AYO90" s="137"/>
      <c r="AYP90" s="137"/>
      <c r="AYQ90" s="137"/>
      <c r="AYR90" s="137"/>
      <c r="AYS90" s="137"/>
      <c r="AYT90" s="137"/>
      <c r="AYU90" s="137"/>
      <c r="AYV90" s="137"/>
      <c r="AYW90" s="137"/>
      <c r="AYX90" s="137"/>
      <c r="AYY90" s="137"/>
      <c r="AYZ90" s="137"/>
      <c r="AZA90" s="137"/>
      <c r="AZB90" s="137"/>
      <c r="AZC90" s="137"/>
      <c r="AZD90" s="137"/>
      <c r="AZE90" s="137"/>
      <c r="AZF90" s="137"/>
      <c r="AZG90" s="137"/>
      <c r="AZH90" s="137"/>
      <c r="AZI90" s="137"/>
      <c r="AZJ90" s="137"/>
      <c r="AZK90" s="137"/>
      <c r="AZL90" s="137"/>
      <c r="AZM90" s="137"/>
      <c r="AZN90" s="137"/>
      <c r="AZO90" s="137"/>
      <c r="AZP90" s="137"/>
      <c r="AZQ90" s="137"/>
      <c r="AZR90" s="137"/>
      <c r="AZS90" s="137"/>
      <c r="AZT90" s="137"/>
      <c r="AZU90" s="137"/>
      <c r="AZV90" s="137"/>
      <c r="AZW90" s="137"/>
      <c r="AZX90" s="137"/>
      <c r="AZY90" s="137"/>
      <c r="AZZ90" s="137"/>
      <c r="BAA90" s="137"/>
      <c r="BAB90" s="137"/>
      <c r="BAC90" s="137"/>
      <c r="BAD90" s="137"/>
      <c r="BAE90" s="137"/>
      <c r="BAF90" s="137"/>
      <c r="BAG90" s="137"/>
      <c r="BAH90" s="137"/>
      <c r="BAI90" s="137"/>
      <c r="BAJ90" s="137"/>
      <c r="BAK90" s="137"/>
      <c r="BAL90" s="137"/>
      <c r="BAM90" s="137"/>
      <c r="BAN90" s="137"/>
      <c r="BAO90" s="137"/>
      <c r="BAP90" s="137"/>
      <c r="BAQ90" s="137"/>
      <c r="BAR90" s="137"/>
      <c r="BAS90" s="137"/>
      <c r="BAT90" s="137"/>
      <c r="BAU90" s="137"/>
      <c r="BAV90" s="137"/>
      <c r="BAW90" s="137"/>
      <c r="BAX90" s="137"/>
      <c r="BAY90" s="137"/>
      <c r="BAZ90" s="137"/>
      <c r="BBA90" s="137"/>
      <c r="BBB90" s="137"/>
      <c r="BBC90" s="137"/>
      <c r="BBD90" s="137"/>
      <c r="BBE90" s="137"/>
      <c r="BBF90" s="137"/>
      <c r="BBG90" s="137"/>
      <c r="BBH90" s="137"/>
      <c r="BBI90" s="137"/>
      <c r="BBJ90" s="137"/>
      <c r="BBK90" s="137"/>
      <c r="BBL90" s="137"/>
      <c r="BBM90" s="137"/>
      <c r="BBN90" s="137"/>
      <c r="BBO90" s="137"/>
      <c r="BBP90" s="137"/>
      <c r="BBQ90" s="137"/>
      <c r="BBR90" s="137"/>
      <c r="BBS90" s="137"/>
      <c r="BBT90" s="137"/>
      <c r="BBU90" s="137"/>
      <c r="BBV90" s="137"/>
      <c r="BBW90" s="137"/>
      <c r="BBX90" s="137"/>
      <c r="BBY90" s="137"/>
      <c r="BBZ90" s="137"/>
      <c r="BCA90" s="137"/>
      <c r="BCB90" s="137"/>
      <c r="BCC90" s="137"/>
      <c r="BCD90" s="137"/>
      <c r="BCE90" s="137"/>
      <c r="BCF90" s="137"/>
      <c r="BCG90" s="137"/>
      <c r="BCH90" s="137"/>
      <c r="BCI90" s="137"/>
      <c r="BCJ90" s="137"/>
      <c r="BCK90" s="137"/>
      <c r="BCL90" s="137"/>
      <c r="BCM90" s="137"/>
      <c r="BCN90" s="137"/>
      <c r="BCO90" s="137"/>
      <c r="BCP90" s="137"/>
      <c r="BCQ90" s="137"/>
      <c r="BCR90" s="137"/>
      <c r="BCS90" s="137"/>
      <c r="BCT90" s="137"/>
      <c r="BCU90" s="137"/>
      <c r="BCV90" s="137"/>
      <c r="BCW90" s="137"/>
      <c r="BCX90" s="137"/>
      <c r="BCY90" s="137"/>
      <c r="BCZ90" s="137"/>
      <c r="BDA90" s="137"/>
      <c r="BDB90" s="137"/>
      <c r="BDC90" s="137"/>
      <c r="BDD90" s="137"/>
      <c r="BDE90" s="137"/>
      <c r="BDF90" s="137"/>
      <c r="BDG90" s="137"/>
      <c r="BDH90" s="137"/>
      <c r="BDI90" s="137"/>
      <c r="BDJ90" s="137"/>
      <c r="BDK90" s="137"/>
      <c r="BDL90" s="137"/>
      <c r="BDM90" s="137"/>
      <c r="BDN90" s="137"/>
      <c r="BDO90" s="137"/>
      <c r="BDP90" s="137"/>
      <c r="BDQ90" s="137"/>
      <c r="BDR90" s="137"/>
      <c r="BDS90" s="137"/>
      <c r="BDT90" s="137"/>
      <c r="BDU90" s="137"/>
      <c r="BDV90" s="137"/>
      <c r="BDW90" s="137"/>
      <c r="BDX90" s="137"/>
      <c r="BDY90" s="137"/>
      <c r="BDZ90" s="137"/>
      <c r="BEA90" s="137"/>
      <c r="BEB90" s="137"/>
      <c r="BEC90" s="137"/>
      <c r="BED90" s="137"/>
      <c r="BEE90" s="137"/>
      <c r="BEF90" s="137"/>
      <c r="BEG90" s="137"/>
      <c r="BEH90" s="137"/>
      <c r="BEI90" s="137"/>
      <c r="BEJ90" s="137"/>
      <c r="BEK90" s="137"/>
      <c r="BEL90" s="137"/>
      <c r="BEM90" s="137"/>
      <c r="BEN90" s="137"/>
      <c r="BEO90" s="137"/>
      <c r="BEP90" s="137"/>
      <c r="BEQ90" s="137"/>
      <c r="BER90" s="137"/>
      <c r="BES90" s="137"/>
      <c r="BET90" s="137"/>
      <c r="BEU90" s="137"/>
      <c r="BEV90" s="137"/>
      <c r="BEW90" s="137"/>
      <c r="BEX90" s="137"/>
      <c r="BEY90" s="137"/>
      <c r="BEZ90" s="137"/>
      <c r="BFA90" s="137"/>
      <c r="BFB90" s="137"/>
      <c r="BFC90" s="137"/>
      <c r="BFD90" s="137"/>
      <c r="BFE90" s="137"/>
      <c r="BFF90" s="137"/>
      <c r="BFG90" s="137"/>
      <c r="BFH90" s="137"/>
      <c r="BFI90" s="137"/>
      <c r="BFJ90" s="137"/>
      <c r="BFK90" s="137"/>
      <c r="BFL90" s="137"/>
      <c r="BFM90" s="137"/>
      <c r="BFN90" s="137"/>
      <c r="BFO90" s="137"/>
      <c r="BFP90" s="137"/>
      <c r="BFQ90" s="137"/>
      <c r="BFR90" s="137"/>
      <c r="BFS90" s="137"/>
      <c r="BFT90" s="137"/>
      <c r="BFU90" s="137"/>
      <c r="BFV90" s="137"/>
      <c r="BFW90" s="137"/>
      <c r="BFX90" s="137"/>
      <c r="BFY90" s="137"/>
      <c r="BFZ90" s="137"/>
      <c r="BGA90" s="137"/>
      <c r="BGB90" s="137"/>
      <c r="BGC90" s="137"/>
      <c r="BGD90" s="137"/>
      <c r="BGE90" s="137"/>
      <c r="BGF90" s="137"/>
      <c r="BGG90" s="137"/>
      <c r="BGH90" s="137"/>
      <c r="BGI90" s="137"/>
      <c r="BGJ90" s="137"/>
      <c r="BGK90" s="137"/>
      <c r="BGL90" s="137"/>
      <c r="BGM90" s="137"/>
      <c r="BGN90" s="137"/>
      <c r="BGO90" s="137"/>
      <c r="BGP90" s="137"/>
      <c r="BGQ90" s="137"/>
      <c r="BGR90" s="137"/>
      <c r="BGS90" s="137"/>
      <c r="BGT90" s="137"/>
      <c r="BGU90" s="137"/>
      <c r="BGV90" s="137"/>
      <c r="BGW90" s="137"/>
      <c r="BGX90" s="137"/>
      <c r="BGY90" s="137"/>
      <c r="BGZ90" s="137"/>
      <c r="BHA90" s="137"/>
      <c r="BHB90" s="137"/>
      <c r="BHC90" s="137"/>
      <c r="BHD90" s="137"/>
      <c r="BHE90" s="137"/>
      <c r="BHF90" s="137"/>
      <c r="BHG90" s="137"/>
      <c r="BHH90" s="137"/>
      <c r="BHI90" s="137"/>
      <c r="BHJ90" s="137"/>
      <c r="BHK90" s="137"/>
      <c r="BHL90" s="137"/>
      <c r="BHM90" s="137"/>
      <c r="BHN90" s="137"/>
      <c r="BHO90" s="137"/>
      <c r="BHP90" s="137"/>
      <c r="BHQ90" s="137"/>
      <c r="BHR90" s="137"/>
      <c r="BHS90" s="137"/>
      <c r="BHT90" s="137"/>
      <c r="BHU90" s="137"/>
      <c r="BHV90" s="137"/>
      <c r="BHW90" s="137"/>
      <c r="BHX90" s="137"/>
      <c r="BHY90" s="137"/>
      <c r="BHZ90" s="137"/>
      <c r="BIA90" s="137"/>
      <c r="BIB90" s="137"/>
      <c r="BIC90" s="137"/>
      <c r="BID90" s="137"/>
      <c r="BIE90" s="137"/>
      <c r="BIF90" s="137"/>
      <c r="BIG90" s="137"/>
      <c r="BIH90" s="137"/>
      <c r="BII90" s="137"/>
      <c r="BIJ90" s="137"/>
      <c r="BIK90" s="137"/>
      <c r="BIL90" s="137"/>
      <c r="BIM90" s="137"/>
      <c r="BIN90" s="137"/>
      <c r="BIO90" s="137"/>
      <c r="BIP90" s="137"/>
      <c r="BIQ90" s="137"/>
      <c r="BIR90" s="137"/>
      <c r="BIS90" s="137"/>
      <c r="BIT90" s="137"/>
      <c r="BIU90" s="137"/>
      <c r="BIV90" s="137"/>
      <c r="BIW90" s="137"/>
      <c r="BIX90" s="137"/>
      <c r="BIY90" s="137"/>
      <c r="BIZ90" s="137"/>
      <c r="BJA90" s="137"/>
      <c r="BJB90" s="137"/>
      <c r="BJC90" s="137"/>
      <c r="BJD90" s="137"/>
      <c r="BJE90" s="137"/>
      <c r="BJF90" s="137"/>
      <c r="BJG90" s="137"/>
      <c r="BJH90" s="137"/>
      <c r="BJI90" s="137"/>
      <c r="BJJ90" s="137"/>
      <c r="BJK90" s="137"/>
      <c r="BJL90" s="137"/>
      <c r="BJM90" s="137"/>
      <c r="BJN90" s="137"/>
      <c r="BJO90" s="137"/>
      <c r="BJP90" s="137"/>
      <c r="BJQ90" s="137"/>
      <c r="BJR90" s="137"/>
      <c r="BJS90" s="137"/>
      <c r="BJT90" s="137"/>
      <c r="BJU90" s="137"/>
      <c r="BJV90" s="137"/>
      <c r="BJW90" s="137"/>
      <c r="BJX90" s="137"/>
      <c r="BJY90" s="137"/>
      <c r="BJZ90" s="137"/>
      <c r="BKA90" s="137"/>
      <c r="BKB90" s="137"/>
      <c r="BKC90" s="137"/>
      <c r="BKD90" s="137"/>
      <c r="BKE90" s="137"/>
      <c r="BKF90" s="137"/>
      <c r="BKG90" s="137"/>
      <c r="BKH90" s="137"/>
      <c r="BKI90" s="137"/>
      <c r="BKJ90" s="137"/>
      <c r="BKK90" s="137"/>
      <c r="BKL90" s="137"/>
      <c r="BKM90" s="137"/>
      <c r="BKN90" s="137"/>
      <c r="BKO90" s="137"/>
      <c r="BKP90" s="137"/>
      <c r="BKQ90" s="137"/>
      <c r="BKR90" s="137"/>
      <c r="BKS90" s="137"/>
      <c r="BKT90" s="137"/>
      <c r="BKU90" s="137"/>
      <c r="BKV90" s="137"/>
      <c r="BKW90" s="137"/>
      <c r="BKX90" s="137"/>
      <c r="BKY90" s="137"/>
      <c r="BKZ90" s="137"/>
      <c r="BLA90" s="137"/>
      <c r="BLB90" s="137"/>
      <c r="BLC90" s="137"/>
      <c r="BLD90" s="137"/>
      <c r="BLE90" s="137"/>
      <c r="BLF90" s="137"/>
      <c r="BLG90" s="137"/>
      <c r="BLH90" s="137"/>
      <c r="BLI90" s="137"/>
      <c r="BLJ90" s="137"/>
      <c r="BLK90" s="137"/>
      <c r="BLL90" s="137"/>
      <c r="BLM90" s="137"/>
      <c r="BLN90" s="137"/>
      <c r="BLO90" s="137"/>
      <c r="BLP90" s="137"/>
      <c r="BLQ90" s="137"/>
      <c r="BLR90" s="137"/>
      <c r="BLS90" s="137"/>
      <c r="BLT90" s="137"/>
      <c r="BLU90" s="137"/>
      <c r="BLV90" s="137"/>
      <c r="BLW90" s="137"/>
      <c r="BLX90" s="137"/>
      <c r="BLY90" s="137"/>
      <c r="BLZ90" s="137"/>
      <c r="BMA90" s="137"/>
      <c r="BMB90" s="137"/>
      <c r="BMC90" s="137"/>
      <c r="BMD90" s="137"/>
      <c r="BME90" s="137"/>
      <c r="BMF90" s="137"/>
      <c r="BMG90" s="137"/>
      <c r="BMH90" s="137"/>
      <c r="BMI90" s="137"/>
      <c r="BMJ90" s="137"/>
      <c r="BMK90" s="137"/>
      <c r="BML90" s="137"/>
      <c r="BMM90" s="137"/>
      <c r="BMN90" s="137"/>
      <c r="BMO90" s="137"/>
      <c r="BMP90" s="137"/>
      <c r="BMQ90" s="137"/>
      <c r="BMR90" s="137"/>
      <c r="BMS90" s="137"/>
      <c r="BMT90" s="137"/>
      <c r="BMU90" s="137"/>
      <c r="BMV90" s="137"/>
      <c r="BMW90" s="137"/>
      <c r="BMX90" s="137"/>
      <c r="BMY90" s="137"/>
      <c r="BMZ90" s="137"/>
      <c r="BNA90" s="137"/>
      <c r="BNB90" s="137"/>
      <c r="BNC90" s="137"/>
      <c r="BND90" s="137"/>
      <c r="BNE90" s="137"/>
      <c r="BNF90" s="137"/>
      <c r="BNG90" s="137"/>
      <c r="BNH90" s="137"/>
      <c r="BNI90" s="137"/>
      <c r="BNJ90" s="137"/>
      <c r="BNK90" s="137"/>
      <c r="BNL90" s="137"/>
      <c r="BNM90" s="137"/>
      <c r="BNN90" s="137"/>
      <c r="BNO90" s="137"/>
      <c r="BNP90" s="137"/>
      <c r="BNQ90" s="137"/>
      <c r="BNR90" s="137"/>
      <c r="BNS90" s="137"/>
      <c r="BNT90" s="137"/>
      <c r="BNU90" s="137"/>
      <c r="BNV90" s="137"/>
      <c r="BNW90" s="137"/>
      <c r="BNX90" s="137"/>
      <c r="BNY90" s="137"/>
      <c r="BNZ90" s="137"/>
      <c r="BOA90" s="137"/>
      <c r="BOB90" s="137"/>
      <c r="BOC90" s="137"/>
      <c r="BOD90" s="137"/>
      <c r="BOE90" s="137"/>
      <c r="BOF90" s="137"/>
      <c r="BOG90" s="137"/>
      <c r="BOH90" s="137"/>
      <c r="BOI90" s="137"/>
      <c r="BOJ90" s="137"/>
      <c r="BOK90" s="137"/>
      <c r="BOL90" s="137"/>
      <c r="BOM90" s="137"/>
      <c r="BON90" s="137"/>
      <c r="BOO90" s="137"/>
      <c r="BOP90" s="137"/>
      <c r="BOQ90" s="137"/>
      <c r="BOR90" s="137"/>
      <c r="BOS90" s="137"/>
      <c r="BOT90" s="137"/>
      <c r="BOU90" s="137"/>
      <c r="BOV90" s="137"/>
      <c r="BOW90" s="137"/>
      <c r="BOX90" s="137"/>
      <c r="BOY90" s="137"/>
      <c r="BOZ90" s="137"/>
      <c r="BPA90" s="137"/>
      <c r="BPB90" s="137"/>
      <c r="BPC90" s="137"/>
      <c r="BPD90" s="137"/>
      <c r="BPE90" s="137"/>
      <c r="BPF90" s="137"/>
      <c r="BPG90" s="137"/>
      <c r="BPH90" s="137"/>
      <c r="BPI90" s="137"/>
      <c r="BPJ90" s="137"/>
      <c r="BPK90" s="137"/>
      <c r="BPL90" s="137"/>
      <c r="BPM90" s="137"/>
      <c r="BPN90" s="137"/>
      <c r="BPO90" s="137"/>
      <c r="BPP90" s="137"/>
      <c r="BPQ90" s="137"/>
      <c r="BPR90" s="137"/>
      <c r="BPS90" s="137"/>
      <c r="BPT90" s="137"/>
      <c r="BPU90" s="137"/>
      <c r="BPV90" s="137"/>
      <c r="BPW90" s="137"/>
      <c r="BPX90" s="137"/>
      <c r="BPY90" s="137"/>
      <c r="BPZ90" s="137"/>
      <c r="BQA90" s="137"/>
      <c r="BQB90" s="137"/>
      <c r="BQC90" s="137"/>
      <c r="BQD90" s="137"/>
      <c r="BQE90" s="137"/>
      <c r="BQF90" s="137"/>
      <c r="BQG90" s="137"/>
      <c r="BQH90" s="137"/>
      <c r="BQI90" s="137"/>
      <c r="BQJ90" s="137"/>
      <c r="BQK90" s="137"/>
      <c r="BQL90" s="137"/>
      <c r="BQM90" s="137"/>
      <c r="BQN90" s="137"/>
      <c r="BQO90" s="137"/>
      <c r="BQP90" s="137"/>
      <c r="BQQ90" s="137"/>
      <c r="BQR90" s="137"/>
      <c r="BQS90" s="137"/>
      <c r="BQT90" s="137"/>
      <c r="BQU90" s="137"/>
      <c r="BQV90" s="137"/>
      <c r="BQW90" s="137"/>
      <c r="BQX90" s="137"/>
      <c r="BQY90" s="137"/>
      <c r="BQZ90" s="137"/>
      <c r="BRA90" s="137"/>
      <c r="BRB90" s="137"/>
      <c r="BRC90" s="137"/>
      <c r="BRD90" s="137"/>
      <c r="BRE90" s="137"/>
      <c r="BRF90" s="137"/>
      <c r="BRG90" s="137"/>
      <c r="BRH90" s="137"/>
      <c r="BRI90" s="137"/>
      <c r="BRJ90" s="137"/>
      <c r="BRK90" s="137"/>
      <c r="BRL90" s="137"/>
      <c r="BRM90" s="137"/>
      <c r="BRN90" s="137"/>
      <c r="BRO90" s="137"/>
      <c r="BRP90" s="137"/>
      <c r="BRQ90" s="137"/>
      <c r="BRR90" s="137"/>
      <c r="BRS90" s="137"/>
      <c r="BRT90" s="137"/>
      <c r="BRU90" s="137"/>
      <c r="BRV90" s="137"/>
      <c r="BRW90" s="137"/>
      <c r="BRX90" s="137"/>
      <c r="BRY90" s="137"/>
      <c r="BRZ90" s="137"/>
      <c r="BSA90" s="137"/>
      <c r="BSB90" s="137"/>
      <c r="BSC90" s="137"/>
      <c r="BSD90" s="137"/>
      <c r="BSE90" s="137"/>
      <c r="BSF90" s="137"/>
      <c r="BSG90" s="137"/>
      <c r="BSH90" s="137"/>
      <c r="BSI90" s="137"/>
      <c r="BSJ90" s="137"/>
      <c r="BSK90" s="137"/>
      <c r="BSL90" s="137"/>
      <c r="BSM90" s="137"/>
      <c r="BSN90" s="137"/>
      <c r="BSO90" s="137"/>
      <c r="BSP90" s="137"/>
      <c r="BSQ90" s="137"/>
      <c r="BSR90" s="137"/>
      <c r="BSS90" s="137"/>
      <c r="BST90" s="137"/>
      <c r="BSU90" s="137"/>
      <c r="BSV90" s="137"/>
      <c r="BSW90" s="137"/>
      <c r="BSX90" s="137"/>
      <c r="BSY90" s="137"/>
      <c r="BSZ90" s="137"/>
      <c r="BTA90" s="137"/>
      <c r="BTB90" s="137"/>
      <c r="BTC90" s="137"/>
      <c r="BTD90" s="137"/>
      <c r="BTE90" s="137"/>
      <c r="BTF90" s="137"/>
      <c r="BTG90" s="137"/>
      <c r="BTH90" s="137"/>
      <c r="BTI90" s="137"/>
      <c r="BTJ90" s="137"/>
      <c r="BTK90" s="137"/>
      <c r="BTL90" s="137"/>
      <c r="BTM90" s="137"/>
      <c r="BTN90" s="137"/>
      <c r="BTO90" s="137"/>
      <c r="BTP90" s="137"/>
      <c r="BTQ90" s="137"/>
      <c r="BTR90" s="137"/>
      <c r="BTS90" s="137"/>
      <c r="BTT90" s="137"/>
      <c r="BTU90" s="137"/>
      <c r="BTV90" s="137"/>
      <c r="BTW90" s="137"/>
      <c r="BTX90" s="137"/>
      <c r="BTY90" s="137"/>
      <c r="BTZ90" s="137"/>
      <c r="BUA90" s="137"/>
      <c r="BUB90" s="137"/>
      <c r="BUC90" s="137"/>
      <c r="BUD90" s="137"/>
      <c r="BUE90" s="137"/>
      <c r="BUF90" s="137"/>
      <c r="BUG90" s="137"/>
      <c r="BUH90" s="137"/>
      <c r="BUI90" s="137"/>
      <c r="BUJ90" s="137"/>
      <c r="BUK90" s="137"/>
      <c r="BUL90" s="137"/>
      <c r="BUM90" s="137"/>
      <c r="BUN90" s="137"/>
      <c r="BUO90" s="137"/>
      <c r="BUP90" s="137"/>
      <c r="BUQ90" s="137"/>
      <c r="BUR90" s="137"/>
      <c r="BUS90" s="137"/>
      <c r="BUT90" s="137"/>
      <c r="BUU90" s="137"/>
      <c r="BUV90" s="137"/>
      <c r="BUW90" s="137"/>
      <c r="BUX90" s="137"/>
      <c r="BUY90" s="137"/>
      <c r="BUZ90" s="137"/>
      <c r="BVA90" s="137"/>
      <c r="BVB90" s="137"/>
      <c r="BVC90" s="137"/>
      <c r="BVD90" s="137"/>
      <c r="BVE90" s="137"/>
      <c r="BVF90" s="137"/>
      <c r="BVG90" s="137"/>
      <c r="BVH90" s="137"/>
      <c r="BVI90" s="137"/>
      <c r="BVJ90" s="137"/>
      <c r="BVK90" s="137"/>
      <c r="BVL90" s="137"/>
      <c r="BVM90" s="137"/>
      <c r="BVN90" s="137"/>
      <c r="BVO90" s="137"/>
      <c r="BVP90" s="137"/>
      <c r="BVQ90" s="137"/>
      <c r="BVR90" s="137"/>
      <c r="BVS90" s="137"/>
      <c r="BVT90" s="137"/>
      <c r="BVU90" s="137"/>
      <c r="BVV90" s="137"/>
      <c r="BVW90" s="137"/>
      <c r="BVX90" s="137"/>
      <c r="BVY90" s="137"/>
      <c r="BVZ90" s="137"/>
      <c r="BWA90" s="137"/>
      <c r="BWB90" s="137"/>
      <c r="BWC90" s="137"/>
      <c r="BWD90" s="137"/>
      <c r="BWE90" s="137"/>
      <c r="BWF90" s="137"/>
      <c r="BWG90" s="137"/>
      <c r="BWH90" s="137"/>
      <c r="BWI90" s="137"/>
      <c r="BWJ90" s="137"/>
      <c r="BWK90" s="137"/>
      <c r="BWL90" s="137"/>
      <c r="BWM90" s="137"/>
      <c r="BWN90" s="137"/>
      <c r="BWO90" s="137"/>
      <c r="BWP90" s="137"/>
      <c r="BWQ90" s="137"/>
      <c r="BWR90" s="137"/>
      <c r="BWS90" s="137"/>
      <c r="BWT90" s="137"/>
      <c r="BWU90" s="137"/>
      <c r="BWV90" s="137"/>
      <c r="BWW90" s="137"/>
      <c r="BWX90" s="137"/>
      <c r="BWY90" s="137"/>
      <c r="BWZ90" s="137"/>
      <c r="BXA90" s="137"/>
      <c r="BXB90" s="137"/>
      <c r="BXC90" s="137"/>
      <c r="BXD90" s="137"/>
      <c r="BXE90" s="137"/>
      <c r="BXF90" s="137"/>
      <c r="BXG90" s="137"/>
      <c r="BXH90" s="137"/>
      <c r="BXI90" s="137"/>
      <c r="BXJ90" s="137"/>
      <c r="BXK90" s="137"/>
      <c r="BXL90" s="137"/>
      <c r="BXM90" s="137"/>
      <c r="BXN90" s="137"/>
      <c r="BXO90" s="137"/>
      <c r="BXP90" s="137"/>
      <c r="BXQ90" s="137"/>
      <c r="BXR90" s="137"/>
      <c r="BXS90" s="137"/>
      <c r="BXT90" s="137"/>
      <c r="BXU90" s="137"/>
      <c r="BXV90" s="137"/>
      <c r="BXW90" s="137"/>
      <c r="BXX90" s="137"/>
      <c r="BXY90" s="137"/>
      <c r="BXZ90" s="137"/>
      <c r="BYA90" s="137"/>
      <c r="BYB90" s="137"/>
      <c r="BYC90" s="137"/>
      <c r="BYD90" s="137"/>
      <c r="BYE90" s="137"/>
      <c r="BYF90" s="137"/>
      <c r="BYG90" s="137"/>
      <c r="BYH90" s="137"/>
      <c r="BYI90" s="137"/>
      <c r="BYJ90" s="137"/>
      <c r="BYK90" s="137"/>
      <c r="BYL90" s="137"/>
      <c r="BYM90" s="137"/>
      <c r="BYN90" s="137"/>
      <c r="BYO90" s="137"/>
      <c r="BYP90" s="137"/>
      <c r="BYQ90" s="137"/>
      <c r="BYR90" s="137"/>
      <c r="BYS90" s="137"/>
      <c r="BYT90" s="137"/>
      <c r="BYU90" s="137"/>
      <c r="BYV90" s="137"/>
      <c r="BYW90" s="137"/>
      <c r="BYX90" s="137"/>
      <c r="BYY90" s="137"/>
      <c r="BYZ90" s="137"/>
      <c r="BZA90" s="137"/>
      <c r="BZB90" s="137"/>
      <c r="BZC90" s="137"/>
      <c r="BZD90" s="137"/>
      <c r="BZE90" s="137"/>
      <c r="BZF90" s="137"/>
      <c r="BZG90" s="137"/>
      <c r="BZH90" s="137"/>
      <c r="BZI90" s="137"/>
      <c r="BZJ90" s="137"/>
      <c r="BZK90" s="137"/>
      <c r="BZL90" s="137"/>
      <c r="BZM90" s="137"/>
      <c r="BZN90" s="137"/>
      <c r="BZO90" s="137"/>
      <c r="BZP90" s="137"/>
      <c r="BZQ90" s="137"/>
      <c r="BZR90" s="137"/>
      <c r="BZS90" s="137"/>
      <c r="BZT90" s="137"/>
      <c r="BZU90" s="137"/>
      <c r="BZV90" s="137"/>
      <c r="BZW90" s="137"/>
      <c r="BZX90" s="137"/>
      <c r="BZY90" s="137"/>
      <c r="BZZ90" s="137"/>
      <c r="CAA90" s="137"/>
      <c r="CAB90" s="137"/>
      <c r="CAC90" s="137"/>
      <c r="CAD90" s="137"/>
      <c r="CAE90" s="137"/>
      <c r="CAF90" s="137"/>
      <c r="CAG90" s="137"/>
      <c r="CAH90" s="137"/>
      <c r="CAI90" s="137"/>
      <c r="CAJ90" s="137"/>
      <c r="CAK90" s="137"/>
      <c r="CAL90" s="137"/>
      <c r="CAM90" s="137"/>
      <c r="CAN90" s="137"/>
      <c r="CAO90" s="137"/>
      <c r="CAP90" s="137"/>
      <c r="CAQ90" s="137"/>
      <c r="CAR90" s="137"/>
      <c r="CAS90" s="137"/>
      <c r="CAT90" s="137"/>
      <c r="CAU90" s="137"/>
      <c r="CAV90" s="137"/>
      <c r="CAW90" s="137"/>
      <c r="CAX90" s="137"/>
      <c r="CAY90" s="137"/>
      <c r="CAZ90" s="137"/>
      <c r="CBA90" s="137"/>
      <c r="CBB90" s="137"/>
      <c r="CBC90" s="137"/>
      <c r="CBD90" s="137"/>
      <c r="CBE90" s="137"/>
      <c r="CBF90" s="137"/>
      <c r="CBG90" s="137"/>
      <c r="CBH90" s="137"/>
      <c r="CBI90" s="137"/>
      <c r="CBJ90" s="137"/>
      <c r="CBK90" s="137"/>
      <c r="CBL90" s="137"/>
      <c r="CBM90" s="137"/>
      <c r="CBN90" s="137"/>
      <c r="CBO90" s="137"/>
      <c r="CBP90" s="137"/>
      <c r="CBQ90" s="137"/>
      <c r="CBR90" s="137"/>
      <c r="CBS90" s="137"/>
      <c r="CBT90" s="137"/>
      <c r="CBU90" s="137"/>
      <c r="CBV90" s="137"/>
      <c r="CBW90" s="137"/>
      <c r="CBX90" s="137"/>
      <c r="CBY90" s="137"/>
      <c r="CBZ90" s="137"/>
      <c r="CCA90" s="137"/>
      <c r="CCB90" s="137"/>
      <c r="CCC90" s="137"/>
      <c r="CCD90" s="137"/>
      <c r="CCE90" s="137"/>
      <c r="CCF90" s="137"/>
      <c r="CCG90" s="137"/>
      <c r="CCH90" s="137"/>
      <c r="CCI90" s="137"/>
      <c r="CCJ90" s="137"/>
      <c r="CCK90" s="137"/>
      <c r="CCL90" s="137"/>
      <c r="CCM90" s="137"/>
      <c r="CCN90" s="137"/>
      <c r="CCO90" s="137"/>
      <c r="CCP90" s="137"/>
      <c r="CCQ90" s="137"/>
      <c r="CCR90" s="137"/>
      <c r="CCS90" s="137"/>
      <c r="CCT90" s="137"/>
      <c r="CCU90" s="137"/>
      <c r="CCV90" s="137"/>
      <c r="CCW90" s="137"/>
      <c r="CCX90" s="137"/>
      <c r="CCY90" s="137"/>
      <c r="CCZ90" s="137"/>
      <c r="CDA90" s="137"/>
      <c r="CDB90" s="137"/>
      <c r="CDC90" s="137"/>
      <c r="CDD90" s="137"/>
      <c r="CDE90" s="137"/>
      <c r="CDF90" s="137"/>
      <c r="CDG90" s="137"/>
      <c r="CDH90" s="137"/>
      <c r="CDI90" s="137"/>
      <c r="CDJ90" s="137"/>
      <c r="CDK90" s="137"/>
      <c r="CDL90" s="137"/>
      <c r="CDM90" s="137"/>
      <c r="CDN90" s="137"/>
      <c r="CDO90" s="137"/>
      <c r="CDP90" s="137"/>
      <c r="CDQ90" s="137"/>
      <c r="CDR90" s="137"/>
      <c r="CDS90" s="137"/>
      <c r="CDT90" s="137"/>
      <c r="CDU90" s="137"/>
      <c r="CDV90" s="137"/>
      <c r="CDW90" s="137"/>
      <c r="CDX90" s="137"/>
      <c r="CDY90" s="137"/>
      <c r="CDZ90" s="137"/>
      <c r="CEA90" s="137"/>
      <c r="CEB90" s="137"/>
      <c r="CEC90" s="137"/>
      <c r="CED90" s="137"/>
      <c r="CEE90" s="137"/>
      <c r="CEF90" s="137"/>
      <c r="CEG90" s="137"/>
      <c r="CEH90" s="137"/>
      <c r="CEI90" s="137"/>
      <c r="CEJ90" s="137"/>
      <c r="CEK90" s="137"/>
      <c r="CEL90" s="137"/>
      <c r="CEM90" s="137"/>
      <c r="CEN90" s="137"/>
      <c r="CEO90" s="137"/>
      <c r="CEP90" s="137"/>
      <c r="CEQ90" s="137"/>
      <c r="CER90" s="137"/>
      <c r="CES90" s="137"/>
      <c r="CET90" s="137"/>
      <c r="CEU90" s="137"/>
      <c r="CEV90" s="137"/>
      <c r="CEW90" s="137"/>
      <c r="CEX90" s="137"/>
      <c r="CEY90" s="137"/>
      <c r="CEZ90" s="137"/>
      <c r="CFA90" s="137"/>
      <c r="CFB90" s="137"/>
      <c r="CFC90" s="137"/>
      <c r="CFD90" s="137"/>
      <c r="CFE90" s="137"/>
      <c r="CFF90" s="137"/>
      <c r="CFG90" s="137"/>
      <c r="CFH90" s="137"/>
      <c r="CFI90" s="137"/>
      <c r="CFJ90" s="137"/>
      <c r="CFK90" s="137"/>
      <c r="CFL90" s="137"/>
      <c r="CFM90" s="137"/>
      <c r="CFN90" s="137"/>
      <c r="CFO90" s="137"/>
      <c r="CFP90" s="137"/>
      <c r="CFQ90" s="137"/>
      <c r="CFR90" s="137"/>
      <c r="CFS90" s="137"/>
      <c r="CFT90" s="137"/>
      <c r="CFU90" s="137"/>
      <c r="CFV90" s="137"/>
      <c r="CFW90" s="137"/>
      <c r="CFX90" s="137"/>
      <c r="CFY90" s="137"/>
      <c r="CFZ90" s="137"/>
      <c r="CGA90" s="137"/>
      <c r="CGB90" s="137"/>
      <c r="CGC90" s="137"/>
      <c r="CGD90" s="137"/>
      <c r="CGE90" s="137"/>
      <c r="CGF90" s="137"/>
      <c r="CGG90" s="137"/>
      <c r="CGH90" s="137"/>
      <c r="CGI90" s="137"/>
      <c r="CGJ90" s="137"/>
      <c r="CGK90" s="137"/>
      <c r="CGL90" s="137"/>
      <c r="CGM90" s="137"/>
      <c r="CGN90" s="137"/>
      <c r="CGO90" s="137"/>
      <c r="CGP90" s="137"/>
      <c r="CGQ90" s="137"/>
      <c r="CGR90" s="137"/>
      <c r="CGS90" s="137"/>
      <c r="CGT90" s="137"/>
      <c r="CGU90" s="137"/>
      <c r="CGV90" s="137"/>
      <c r="CGW90" s="137"/>
      <c r="CGX90" s="137"/>
      <c r="CGY90" s="137"/>
      <c r="CGZ90" s="137"/>
      <c r="CHA90" s="137"/>
      <c r="CHB90" s="137"/>
      <c r="CHC90" s="137"/>
      <c r="CHD90" s="137"/>
      <c r="CHE90" s="137"/>
      <c r="CHF90" s="137"/>
      <c r="CHG90" s="137"/>
      <c r="CHH90" s="137"/>
      <c r="CHI90" s="137"/>
      <c r="CHJ90" s="137"/>
      <c r="CHK90" s="137"/>
      <c r="CHL90" s="137"/>
      <c r="CHM90" s="137"/>
      <c r="CHN90" s="137"/>
      <c r="CHO90" s="137"/>
      <c r="CHP90" s="137"/>
      <c r="CHQ90" s="137"/>
      <c r="CHR90" s="137"/>
      <c r="CHS90" s="137"/>
      <c r="CHT90" s="137"/>
      <c r="CHU90" s="137"/>
      <c r="CHV90" s="137"/>
      <c r="CHW90" s="137"/>
      <c r="CHX90" s="137"/>
      <c r="CHY90" s="137"/>
      <c r="CHZ90" s="137"/>
      <c r="CIA90" s="137"/>
      <c r="CIB90" s="137"/>
      <c r="CIC90" s="137"/>
      <c r="CID90" s="137"/>
      <c r="CIE90" s="137"/>
      <c r="CIF90" s="137"/>
      <c r="CIG90" s="137"/>
      <c r="CIH90" s="137"/>
      <c r="CII90" s="137"/>
      <c r="CIJ90" s="137"/>
      <c r="CIK90" s="137"/>
      <c r="CIL90" s="137"/>
      <c r="CIM90" s="137"/>
      <c r="CIN90" s="137"/>
      <c r="CIO90" s="137"/>
      <c r="CIP90" s="137"/>
      <c r="CIQ90" s="137"/>
      <c r="CIR90" s="137"/>
      <c r="CIS90" s="137"/>
      <c r="CIT90" s="137"/>
      <c r="CIU90" s="137"/>
      <c r="CIV90" s="137"/>
      <c r="CIW90" s="137"/>
      <c r="CIX90" s="137"/>
      <c r="CIY90" s="137"/>
      <c r="CIZ90" s="137"/>
      <c r="CJA90" s="137"/>
      <c r="CJB90" s="137"/>
      <c r="CJC90" s="137"/>
      <c r="CJD90" s="137"/>
      <c r="CJE90" s="137"/>
      <c r="CJF90" s="137"/>
      <c r="CJG90" s="137"/>
      <c r="CJH90" s="137"/>
      <c r="CJI90" s="137"/>
      <c r="CJJ90" s="137"/>
      <c r="CJK90" s="137"/>
      <c r="CJL90" s="137"/>
      <c r="CJM90" s="137"/>
      <c r="CJN90" s="137"/>
      <c r="CJO90" s="137"/>
      <c r="CJP90" s="137"/>
      <c r="CJQ90" s="137"/>
      <c r="CJR90" s="137"/>
      <c r="CJS90" s="137"/>
      <c r="CJT90" s="137"/>
      <c r="CJU90" s="137"/>
      <c r="CJV90" s="137"/>
      <c r="CJW90" s="137"/>
      <c r="CJX90" s="137"/>
      <c r="CJY90" s="137"/>
      <c r="CJZ90" s="137"/>
      <c r="CKA90" s="137"/>
      <c r="CKB90" s="137"/>
      <c r="CKC90" s="137"/>
      <c r="CKD90" s="137"/>
      <c r="CKE90" s="137"/>
      <c r="CKF90" s="137"/>
      <c r="CKG90" s="137"/>
      <c r="CKH90" s="137"/>
      <c r="CKI90" s="137"/>
      <c r="CKJ90" s="137"/>
      <c r="CKK90" s="137"/>
      <c r="CKL90" s="137"/>
      <c r="CKM90" s="137"/>
      <c r="CKN90" s="137"/>
      <c r="CKO90" s="137"/>
      <c r="CKP90" s="137"/>
      <c r="CKQ90" s="137"/>
      <c r="CKR90" s="137"/>
      <c r="CKS90" s="137"/>
      <c r="CKT90" s="137"/>
      <c r="CKU90" s="137"/>
      <c r="CKV90" s="137"/>
      <c r="CKW90" s="137"/>
      <c r="CKX90" s="137"/>
      <c r="CKY90" s="137"/>
      <c r="CKZ90" s="137"/>
      <c r="CLA90" s="137"/>
      <c r="CLB90" s="137"/>
      <c r="CLC90" s="137"/>
      <c r="CLD90" s="137"/>
      <c r="CLE90" s="137"/>
      <c r="CLF90" s="137"/>
      <c r="CLG90" s="137"/>
      <c r="CLH90" s="137"/>
      <c r="CLI90" s="137"/>
      <c r="CLJ90" s="137"/>
      <c r="CLK90" s="137"/>
      <c r="CLL90" s="137"/>
      <c r="CLM90" s="137"/>
      <c r="CLN90" s="137"/>
      <c r="CLO90" s="137"/>
      <c r="CLP90" s="137"/>
      <c r="CLQ90" s="137"/>
      <c r="CLR90" s="137"/>
      <c r="CLS90" s="137"/>
      <c r="CLT90" s="137"/>
      <c r="CLU90" s="137"/>
      <c r="CLV90" s="137"/>
      <c r="CLW90" s="137"/>
      <c r="CLX90" s="137"/>
      <c r="CLY90" s="137"/>
      <c r="CLZ90" s="137"/>
      <c r="CMA90" s="137"/>
      <c r="CMB90" s="137"/>
      <c r="CMC90" s="137"/>
      <c r="CMD90" s="137"/>
      <c r="CME90" s="137"/>
      <c r="CMF90" s="137"/>
      <c r="CMG90" s="137"/>
      <c r="CMH90" s="137"/>
      <c r="CMI90" s="137"/>
      <c r="CMJ90" s="137"/>
      <c r="CMK90" s="137"/>
      <c r="CML90" s="137"/>
      <c r="CMM90" s="137"/>
      <c r="CMN90" s="137"/>
      <c r="CMO90" s="137"/>
      <c r="CMP90" s="137"/>
      <c r="CMQ90" s="137"/>
      <c r="CMR90" s="137"/>
      <c r="CMS90" s="137"/>
      <c r="CMT90" s="137"/>
      <c r="CMU90" s="137"/>
      <c r="CMV90" s="137"/>
      <c r="CMW90" s="137"/>
      <c r="CMX90" s="137"/>
      <c r="CMY90" s="137"/>
      <c r="CMZ90" s="137"/>
      <c r="CNA90" s="137"/>
      <c r="CNB90" s="137"/>
      <c r="CNC90" s="137"/>
      <c r="CND90" s="137"/>
      <c r="CNE90" s="137"/>
      <c r="CNF90" s="137"/>
      <c r="CNG90" s="137"/>
      <c r="CNH90" s="137"/>
      <c r="CNI90" s="137"/>
      <c r="CNJ90" s="137"/>
      <c r="CNK90" s="137"/>
      <c r="CNL90" s="137"/>
      <c r="CNM90" s="137"/>
      <c r="CNN90" s="137"/>
      <c r="CNO90" s="137"/>
      <c r="CNP90" s="137"/>
      <c r="CNQ90" s="137"/>
      <c r="CNR90" s="137"/>
      <c r="CNS90" s="137"/>
      <c r="CNT90" s="137"/>
      <c r="CNU90" s="137"/>
      <c r="CNV90" s="137"/>
      <c r="CNW90" s="137"/>
      <c r="CNX90" s="137"/>
      <c r="CNY90" s="137"/>
      <c r="CNZ90" s="137"/>
      <c r="COA90" s="137"/>
      <c r="COB90" s="137"/>
      <c r="COC90" s="137"/>
      <c r="COD90" s="137"/>
      <c r="COE90" s="137"/>
      <c r="COF90" s="137"/>
      <c r="COG90" s="137"/>
      <c r="COH90" s="137"/>
      <c r="COI90" s="137"/>
      <c r="COJ90" s="137"/>
      <c r="COK90" s="137"/>
      <c r="COL90" s="137"/>
      <c r="COM90" s="137"/>
      <c r="CON90" s="137"/>
      <c r="COO90" s="137"/>
      <c r="COP90" s="137"/>
      <c r="COQ90" s="137"/>
      <c r="COR90" s="137"/>
      <c r="COS90" s="137"/>
      <c r="COT90" s="137"/>
      <c r="COU90" s="137"/>
      <c r="COV90" s="137"/>
      <c r="COW90" s="137"/>
      <c r="COX90" s="137"/>
      <c r="COY90" s="137"/>
      <c r="COZ90" s="137"/>
      <c r="CPA90" s="137"/>
      <c r="CPB90" s="137"/>
      <c r="CPC90" s="137"/>
      <c r="CPD90" s="137"/>
      <c r="CPE90" s="137"/>
      <c r="CPF90" s="137"/>
      <c r="CPG90" s="137"/>
      <c r="CPH90" s="137"/>
      <c r="CPI90" s="137"/>
      <c r="CPJ90" s="137"/>
      <c r="CPK90" s="137"/>
      <c r="CPL90" s="137"/>
      <c r="CPM90" s="137"/>
      <c r="CPN90" s="137"/>
      <c r="CPO90" s="137"/>
      <c r="CPP90" s="137"/>
      <c r="CPQ90" s="137"/>
      <c r="CPR90" s="137"/>
      <c r="CPS90" s="137"/>
      <c r="CPT90" s="137"/>
      <c r="CPU90" s="137"/>
      <c r="CPV90" s="137"/>
      <c r="CPW90" s="137"/>
      <c r="CPX90" s="137"/>
      <c r="CPY90" s="137"/>
      <c r="CPZ90" s="137"/>
      <c r="CQA90" s="137"/>
      <c r="CQB90" s="137"/>
      <c r="CQC90" s="137"/>
      <c r="CQD90" s="137"/>
      <c r="CQE90" s="137"/>
      <c r="CQF90" s="137"/>
      <c r="CQG90" s="137"/>
      <c r="CQH90" s="137"/>
      <c r="CQI90" s="137"/>
      <c r="CQJ90" s="137"/>
      <c r="CQK90" s="137"/>
      <c r="CQL90" s="137"/>
      <c r="CQM90" s="137"/>
      <c r="CQN90" s="137"/>
      <c r="CQO90" s="137"/>
      <c r="CQP90" s="137"/>
      <c r="CQQ90" s="137"/>
      <c r="CQR90" s="137"/>
      <c r="CQS90" s="137"/>
      <c r="CQT90" s="137"/>
      <c r="CQU90" s="137"/>
      <c r="CQV90" s="137"/>
      <c r="CQW90" s="137"/>
      <c r="CQX90" s="137"/>
      <c r="CQY90" s="137"/>
      <c r="CQZ90" s="137"/>
      <c r="CRA90" s="137"/>
      <c r="CRB90" s="137"/>
      <c r="CRC90" s="137"/>
      <c r="CRD90" s="137"/>
      <c r="CRE90" s="137"/>
      <c r="CRF90" s="137"/>
      <c r="CRG90" s="137"/>
      <c r="CRH90" s="137"/>
      <c r="CRI90" s="137"/>
      <c r="CRJ90" s="137"/>
      <c r="CRK90" s="137"/>
      <c r="CRL90" s="137"/>
      <c r="CRM90" s="137"/>
      <c r="CRN90" s="137"/>
      <c r="CRO90" s="137"/>
      <c r="CRP90" s="137"/>
      <c r="CRQ90" s="137"/>
      <c r="CRR90" s="137"/>
      <c r="CRS90" s="137"/>
      <c r="CRT90" s="137"/>
      <c r="CRU90" s="137"/>
      <c r="CRV90" s="137"/>
      <c r="CRW90" s="137"/>
      <c r="CRX90" s="137"/>
      <c r="CRY90" s="137"/>
      <c r="CRZ90" s="137"/>
      <c r="CSA90" s="137"/>
      <c r="CSB90" s="137"/>
      <c r="CSC90" s="137"/>
      <c r="CSD90" s="137"/>
      <c r="CSE90" s="137"/>
      <c r="CSF90" s="137"/>
      <c r="CSG90" s="137"/>
      <c r="CSH90" s="137"/>
      <c r="CSI90" s="137"/>
      <c r="CSJ90" s="137"/>
      <c r="CSK90" s="137"/>
      <c r="CSL90" s="137"/>
      <c r="CSM90" s="137"/>
      <c r="CSN90" s="137"/>
      <c r="CSO90" s="137"/>
      <c r="CSP90" s="137"/>
      <c r="CSQ90" s="137"/>
      <c r="CSR90" s="137"/>
      <c r="CSS90" s="137"/>
      <c r="CST90" s="137"/>
      <c r="CSU90" s="137"/>
      <c r="CSV90" s="137"/>
      <c r="CSW90" s="137"/>
      <c r="CSX90" s="137"/>
      <c r="CSY90" s="137"/>
      <c r="CSZ90" s="137"/>
      <c r="CTA90" s="137"/>
      <c r="CTB90" s="137"/>
      <c r="CTC90" s="137"/>
      <c r="CTD90" s="137"/>
      <c r="CTE90" s="137"/>
      <c r="CTF90" s="137"/>
      <c r="CTG90" s="137"/>
      <c r="CTH90" s="137"/>
      <c r="CTI90" s="137"/>
      <c r="CTJ90" s="137"/>
      <c r="CTK90" s="137"/>
      <c r="CTL90" s="137"/>
      <c r="CTM90" s="137"/>
      <c r="CTN90" s="137"/>
      <c r="CTO90" s="137"/>
      <c r="CTP90" s="137"/>
      <c r="CTQ90" s="137"/>
      <c r="CTR90" s="137"/>
      <c r="CTS90" s="137"/>
      <c r="CTT90" s="137"/>
      <c r="CTU90" s="137"/>
      <c r="CTV90" s="137"/>
      <c r="CTW90" s="137"/>
      <c r="CTX90" s="137"/>
      <c r="CTY90" s="137"/>
      <c r="CTZ90" s="137"/>
      <c r="CUA90" s="137"/>
      <c r="CUB90" s="137"/>
      <c r="CUC90" s="137"/>
      <c r="CUD90" s="137"/>
      <c r="CUE90" s="137"/>
      <c r="CUF90" s="137"/>
      <c r="CUG90" s="137"/>
      <c r="CUH90" s="137"/>
      <c r="CUI90" s="137"/>
      <c r="CUJ90" s="137"/>
      <c r="CUK90" s="137"/>
      <c r="CUL90" s="137"/>
      <c r="CUM90" s="137"/>
      <c r="CUN90" s="137"/>
      <c r="CUO90" s="137"/>
      <c r="CUP90" s="137"/>
      <c r="CUQ90" s="137"/>
      <c r="CUR90" s="137"/>
      <c r="CUS90" s="137"/>
      <c r="CUT90" s="137"/>
      <c r="CUU90" s="137"/>
      <c r="CUV90" s="137"/>
      <c r="CUW90" s="137"/>
      <c r="CUX90" s="137"/>
      <c r="CUY90" s="137"/>
      <c r="CUZ90" s="137"/>
      <c r="CVA90" s="137"/>
      <c r="CVB90" s="137"/>
      <c r="CVC90" s="137"/>
      <c r="CVD90" s="137"/>
      <c r="CVE90" s="137"/>
      <c r="CVF90" s="137"/>
      <c r="CVG90" s="137"/>
      <c r="CVH90" s="137"/>
      <c r="CVI90" s="137"/>
      <c r="CVJ90" s="137"/>
      <c r="CVK90" s="137"/>
      <c r="CVL90" s="137"/>
      <c r="CVM90" s="137"/>
      <c r="CVN90" s="137"/>
      <c r="CVO90" s="137"/>
      <c r="CVP90" s="137"/>
      <c r="CVQ90" s="137"/>
      <c r="CVR90" s="137"/>
      <c r="CVS90" s="137"/>
      <c r="CVT90" s="137"/>
      <c r="CVU90" s="137"/>
      <c r="CVV90" s="137"/>
      <c r="CVW90" s="137"/>
      <c r="CVX90" s="137"/>
      <c r="CVY90" s="137"/>
      <c r="CVZ90" s="137"/>
      <c r="CWA90" s="137"/>
      <c r="CWB90" s="137"/>
      <c r="CWC90" s="137"/>
      <c r="CWD90" s="137"/>
      <c r="CWE90" s="137"/>
      <c r="CWF90" s="137"/>
      <c r="CWG90" s="137"/>
      <c r="CWH90" s="137"/>
      <c r="CWI90" s="137"/>
      <c r="CWJ90" s="137"/>
      <c r="CWK90" s="137"/>
      <c r="CWL90" s="137"/>
      <c r="CWM90" s="137"/>
      <c r="CWN90" s="137"/>
      <c r="CWO90" s="137"/>
      <c r="CWP90" s="137"/>
      <c r="CWQ90" s="137"/>
      <c r="CWR90" s="137"/>
      <c r="CWS90" s="137"/>
      <c r="CWT90" s="137"/>
      <c r="CWU90" s="137"/>
      <c r="CWV90" s="137"/>
      <c r="CWW90" s="137"/>
      <c r="CWX90" s="137"/>
      <c r="CWY90" s="137"/>
      <c r="CWZ90" s="137"/>
      <c r="CXA90" s="137"/>
      <c r="CXB90" s="137"/>
      <c r="CXC90" s="137"/>
      <c r="CXD90" s="137"/>
      <c r="CXE90" s="137"/>
      <c r="CXF90" s="137"/>
      <c r="CXG90" s="137"/>
      <c r="CXH90" s="137"/>
      <c r="CXI90" s="137"/>
      <c r="CXJ90" s="137"/>
      <c r="CXK90" s="137"/>
      <c r="CXL90" s="137"/>
      <c r="CXM90" s="137"/>
      <c r="CXN90" s="137"/>
      <c r="CXO90" s="137"/>
      <c r="CXP90" s="137"/>
      <c r="CXQ90" s="137"/>
      <c r="CXR90" s="137"/>
      <c r="CXS90" s="137"/>
      <c r="CXT90" s="137"/>
      <c r="CXU90" s="137"/>
      <c r="CXV90" s="137"/>
      <c r="CXW90" s="137"/>
      <c r="CXX90" s="137"/>
      <c r="CXY90" s="137"/>
      <c r="CXZ90" s="137"/>
      <c r="CYA90" s="137"/>
      <c r="CYB90" s="137"/>
      <c r="CYC90" s="137"/>
      <c r="CYD90" s="137"/>
      <c r="CYE90" s="137"/>
      <c r="CYF90" s="137"/>
      <c r="CYG90" s="137"/>
      <c r="CYH90" s="137"/>
      <c r="CYI90" s="137"/>
      <c r="CYJ90" s="137"/>
      <c r="CYK90" s="137"/>
      <c r="CYL90" s="137"/>
      <c r="CYM90" s="137"/>
      <c r="CYN90" s="137"/>
      <c r="CYO90" s="137"/>
      <c r="CYP90" s="137"/>
      <c r="CYQ90" s="137"/>
      <c r="CYR90" s="137"/>
      <c r="CYS90" s="137"/>
      <c r="CYT90" s="137"/>
      <c r="CYU90" s="137"/>
      <c r="CYV90" s="137"/>
      <c r="CYW90" s="137"/>
      <c r="CYX90" s="137"/>
      <c r="CYY90" s="137"/>
      <c r="CYZ90" s="137"/>
      <c r="CZA90" s="137"/>
      <c r="CZB90" s="137"/>
      <c r="CZC90" s="137"/>
      <c r="CZD90" s="137"/>
      <c r="CZE90" s="137"/>
      <c r="CZF90" s="137"/>
      <c r="CZG90" s="137"/>
      <c r="CZH90" s="137"/>
      <c r="CZI90" s="137"/>
      <c r="CZJ90" s="137"/>
      <c r="CZK90" s="137"/>
      <c r="CZL90" s="137"/>
      <c r="CZM90" s="137"/>
      <c r="CZN90" s="137"/>
      <c r="CZO90" s="137"/>
      <c r="CZP90" s="137"/>
      <c r="CZQ90" s="137"/>
      <c r="CZR90" s="137"/>
      <c r="CZS90" s="137"/>
      <c r="CZT90" s="137"/>
      <c r="CZU90" s="137"/>
      <c r="CZV90" s="137"/>
      <c r="CZW90" s="137"/>
      <c r="CZX90" s="137"/>
      <c r="CZY90" s="137"/>
      <c r="CZZ90" s="137"/>
      <c r="DAA90" s="137"/>
      <c r="DAB90" s="137"/>
      <c r="DAC90" s="137"/>
      <c r="DAD90" s="137"/>
      <c r="DAE90" s="137"/>
      <c r="DAF90" s="137"/>
      <c r="DAG90" s="137"/>
      <c r="DAH90" s="137"/>
      <c r="DAI90" s="137"/>
      <c r="DAJ90" s="137"/>
      <c r="DAK90" s="137"/>
      <c r="DAL90" s="137"/>
      <c r="DAM90" s="137"/>
      <c r="DAN90" s="137"/>
      <c r="DAO90" s="137"/>
      <c r="DAP90" s="137"/>
      <c r="DAQ90" s="137"/>
      <c r="DAR90" s="137"/>
      <c r="DAS90" s="137"/>
      <c r="DAT90" s="137"/>
      <c r="DAU90" s="137"/>
      <c r="DAV90" s="137"/>
      <c r="DAW90" s="137"/>
      <c r="DAX90" s="137"/>
      <c r="DAY90" s="137"/>
      <c r="DAZ90" s="137"/>
      <c r="DBA90" s="137"/>
      <c r="DBB90" s="137"/>
      <c r="DBC90" s="137"/>
      <c r="DBD90" s="137"/>
      <c r="DBE90" s="137"/>
      <c r="DBF90" s="137"/>
      <c r="DBG90" s="137"/>
      <c r="DBH90" s="137"/>
      <c r="DBI90" s="137"/>
      <c r="DBJ90" s="137"/>
      <c r="DBK90" s="137"/>
      <c r="DBL90" s="137"/>
      <c r="DBM90" s="137"/>
      <c r="DBN90" s="137"/>
      <c r="DBO90" s="137"/>
      <c r="DBP90" s="137"/>
      <c r="DBQ90" s="137"/>
      <c r="DBR90" s="137"/>
      <c r="DBS90" s="137"/>
      <c r="DBT90" s="137"/>
      <c r="DBU90" s="137"/>
      <c r="DBV90" s="137"/>
      <c r="DBW90" s="137"/>
      <c r="DBX90" s="137"/>
      <c r="DBY90" s="137"/>
      <c r="DBZ90" s="137"/>
      <c r="DCA90" s="137"/>
      <c r="DCB90" s="137"/>
      <c r="DCC90" s="137"/>
      <c r="DCD90" s="137"/>
      <c r="DCE90" s="137"/>
      <c r="DCF90" s="137"/>
      <c r="DCG90" s="137"/>
      <c r="DCH90" s="137"/>
      <c r="DCI90" s="137"/>
      <c r="DCJ90" s="137"/>
      <c r="DCK90" s="137"/>
      <c r="DCL90" s="137"/>
      <c r="DCM90" s="137"/>
      <c r="DCN90" s="137"/>
      <c r="DCO90" s="137"/>
      <c r="DCP90" s="137"/>
      <c r="DCQ90" s="137"/>
      <c r="DCR90" s="137"/>
      <c r="DCS90" s="137"/>
      <c r="DCT90" s="137"/>
      <c r="DCU90" s="137"/>
      <c r="DCV90" s="137"/>
      <c r="DCW90" s="137"/>
      <c r="DCX90" s="137"/>
      <c r="DCY90" s="137"/>
      <c r="DCZ90" s="137"/>
      <c r="DDA90" s="137"/>
      <c r="DDB90" s="137"/>
      <c r="DDC90" s="137"/>
      <c r="DDD90" s="137"/>
      <c r="DDE90" s="137"/>
      <c r="DDF90" s="137"/>
      <c r="DDG90" s="137"/>
      <c r="DDH90" s="137"/>
      <c r="DDI90" s="137"/>
      <c r="DDJ90" s="137"/>
      <c r="DDK90" s="137"/>
      <c r="DDL90" s="137"/>
      <c r="DDM90" s="137"/>
      <c r="DDN90" s="137"/>
      <c r="DDO90" s="137"/>
      <c r="DDP90" s="137"/>
      <c r="DDQ90" s="137"/>
      <c r="DDR90" s="137"/>
      <c r="DDS90" s="137"/>
      <c r="DDT90" s="137"/>
      <c r="DDU90" s="137"/>
      <c r="DDV90" s="137"/>
      <c r="DDW90" s="137"/>
      <c r="DDX90" s="137"/>
      <c r="DDY90" s="137"/>
      <c r="DDZ90" s="137"/>
      <c r="DEA90" s="137"/>
      <c r="DEB90" s="137"/>
      <c r="DEC90" s="137"/>
      <c r="DED90" s="137"/>
      <c r="DEE90" s="137"/>
      <c r="DEF90" s="137"/>
      <c r="DEG90" s="137"/>
      <c r="DEH90" s="137"/>
      <c r="DEI90" s="137"/>
      <c r="DEJ90" s="137"/>
      <c r="DEK90" s="137"/>
      <c r="DEL90" s="137"/>
      <c r="DEM90" s="137"/>
      <c r="DEN90" s="137"/>
      <c r="DEO90" s="137"/>
      <c r="DEP90" s="137"/>
      <c r="DEQ90" s="137"/>
      <c r="DER90" s="137"/>
      <c r="DES90" s="137"/>
      <c r="DET90" s="137"/>
      <c r="DEU90" s="137"/>
      <c r="DEV90" s="137"/>
      <c r="DEW90" s="137"/>
      <c r="DEX90" s="137"/>
      <c r="DEY90" s="137"/>
      <c r="DEZ90" s="137"/>
      <c r="DFA90" s="137"/>
      <c r="DFB90" s="137"/>
      <c r="DFC90" s="137"/>
      <c r="DFD90" s="137"/>
      <c r="DFE90" s="137"/>
      <c r="DFF90" s="137"/>
      <c r="DFG90" s="137"/>
      <c r="DFH90" s="137"/>
      <c r="DFI90" s="137"/>
      <c r="DFJ90" s="137"/>
      <c r="DFK90" s="137"/>
      <c r="DFL90" s="137"/>
      <c r="DFM90" s="137"/>
      <c r="DFN90" s="137"/>
      <c r="DFO90" s="137"/>
      <c r="DFP90" s="137"/>
      <c r="DFQ90" s="137"/>
      <c r="DFR90" s="137"/>
      <c r="DFS90" s="137"/>
      <c r="DFT90" s="137"/>
      <c r="DFU90" s="137"/>
      <c r="DFV90" s="137"/>
      <c r="DFW90" s="137"/>
      <c r="DFX90" s="137"/>
      <c r="DFY90" s="137"/>
      <c r="DFZ90" s="137"/>
      <c r="DGA90" s="137"/>
      <c r="DGB90" s="137"/>
      <c r="DGC90" s="137"/>
      <c r="DGD90" s="137"/>
      <c r="DGE90" s="137"/>
      <c r="DGF90" s="137"/>
      <c r="DGG90" s="137"/>
      <c r="DGH90" s="137"/>
      <c r="DGI90" s="137"/>
      <c r="DGJ90" s="137"/>
      <c r="DGK90" s="137"/>
      <c r="DGL90" s="137"/>
      <c r="DGM90" s="137"/>
      <c r="DGN90" s="137"/>
      <c r="DGO90" s="137"/>
      <c r="DGP90" s="137"/>
      <c r="DGQ90" s="137"/>
      <c r="DGR90" s="137"/>
      <c r="DGS90" s="137"/>
      <c r="DGT90" s="137"/>
      <c r="DGU90" s="137"/>
      <c r="DGV90" s="137"/>
      <c r="DGW90" s="137"/>
      <c r="DGX90" s="137"/>
      <c r="DGY90" s="137"/>
      <c r="DGZ90" s="137"/>
      <c r="DHA90" s="137"/>
      <c r="DHB90" s="137"/>
      <c r="DHC90" s="137"/>
      <c r="DHD90" s="137"/>
      <c r="DHE90" s="137"/>
      <c r="DHF90" s="137"/>
      <c r="DHG90" s="137"/>
      <c r="DHH90" s="137"/>
      <c r="DHI90" s="137"/>
      <c r="DHJ90" s="137"/>
      <c r="DHK90" s="137"/>
      <c r="DHL90" s="137"/>
      <c r="DHM90" s="137"/>
      <c r="DHN90" s="137"/>
      <c r="DHO90" s="137"/>
      <c r="DHP90" s="137"/>
      <c r="DHQ90" s="137"/>
      <c r="DHR90" s="137"/>
      <c r="DHS90" s="137"/>
      <c r="DHT90" s="137"/>
      <c r="DHU90" s="137"/>
      <c r="DHV90" s="137"/>
      <c r="DHW90" s="137"/>
      <c r="DHX90" s="137"/>
      <c r="DHY90" s="137"/>
      <c r="DHZ90" s="137"/>
      <c r="DIA90" s="137"/>
      <c r="DIB90" s="137"/>
      <c r="DIC90" s="137"/>
      <c r="DID90" s="137"/>
      <c r="DIE90" s="137"/>
      <c r="DIF90" s="137"/>
      <c r="DIG90" s="137"/>
      <c r="DIH90" s="137"/>
      <c r="DII90" s="137"/>
      <c r="DIJ90" s="137"/>
      <c r="DIK90" s="137"/>
      <c r="DIL90" s="137"/>
      <c r="DIM90" s="137"/>
      <c r="DIN90" s="137"/>
      <c r="DIO90" s="137"/>
      <c r="DIP90" s="137"/>
      <c r="DIQ90" s="137"/>
      <c r="DIR90" s="137"/>
      <c r="DIS90" s="137"/>
      <c r="DIT90" s="137"/>
      <c r="DIU90" s="137"/>
      <c r="DIV90" s="137"/>
      <c r="DIW90" s="137"/>
      <c r="DIX90" s="137"/>
      <c r="DIY90" s="137"/>
      <c r="DIZ90" s="137"/>
      <c r="DJA90" s="137"/>
      <c r="DJB90" s="137"/>
      <c r="DJC90" s="137"/>
      <c r="DJD90" s="137"/>
      <c r="DJE90" s="137"/>
      <c r="DJF90" s="137"/>
      <c r="DJG90" s="137"/>
      <c r="DJH90" s="137"/>
      <c r="DJI90" s="137"/>
      <c r="DJJ90" s="137"/>
      <c r="DJK90" s="137"/>
      <c r="DJL90" s="137"/>
      <c r="DJM90" s="137"/>
      <c r="DJN90" s="137"/>
      <c r="DJO90" s="137"/>
      <c r="DJP90" s="137"/>
      <c r="DJQ90" s="137"/>
      <c r="DJR90" s="137"/>
      <c r="DJS90" s="137"/>
      <c r="DJT90" s="137"/>
      <c r="DJU90" s="137"/>
      <c r="DJV90" s="137"/>
      <c r="DJW90" s="137"/>
      <c r="DJX90" s="137"/>
      <c r="DJY90" s="137"/>
      <c r="DJZ90" s="137"/>
      <c r="DKA90" s="137"/>
      <c r="DKB90" s="137"/>
      <c r="DKC90" s="137"/>
      <c r="DKD90" s="137"/>
      <c r="DKE90" s="137"/>
      <c r="DKF90" s="137"/>
      <c r="DKG90" s="137"/>
      <c r="DKH90" s="137"/>
      <c r="DKI90" s="137"/>
      <c r="DKJ90" s="137"/>
      <c r="DKK90" s="137"/>
      <c r="DKL90" s="137"/>
      <c r="DKM90" s="137"/>
      <c r="DKN90" s="137"/>
      <c r="DKO90" s="137"/>
      <c r="DKP90" s="137"/>
      <c r="DKQ90" s="137"/>
      <c r="DKR90" s="137"/>
      <c r="DKS90" s="137"/>
      <c r="DKT90" s="137"/>
      <c r="DKU90" s="137"/>
      <c r="DKV90" s="137"/>
      <c r="DKW90" s="137"/>
      <c r="DKX90" s="137"/>
      <c r="DKY90" s="137"/>
      <c r="DKZ90" s="137"/>
      <c r="DLA90" s="137"/>
      <c r="DLB90" s="137"/>
      <c r="DLC90" s="137"/>
      <c r="DLD90" s="137"/>
      <c r="DLE90" s="137"/>
      <c r="DLF90" s="137"/>
      <c r="DLG90" s="137"/>
      <c r="DLH90" s="137"/>
      <c r="DLI90" s="137"/>
      <c r="DLJ90" s="137"/>
      <c r="DLK90" s="137"/>
      <c r="DLL90" s="137"/>
      <c r="DLM90" s="137"/>
      <c r="DLN90" s="137"/>
      <c r="DLO90" s="137"/>
      <c r="DLP90" s="137"/>
      <c r="DLQ90" s="137"/>
      <c r="DLR90" s="137"/>
      <c r="DLS90" s="137"/>
      <c r="DLT90" s="137"/>
      <c r="DLU90" s="137"/>
      <c r="DLV90" s="137"/>
      <c r="DLW90" s="137"/>
      <c r="DLX90" s="137"/>
      <c r="DLY90" s="137"/>
      <c r="DLZ90" s="137"/>
      <c r="DMA90" s="137"/>
      <c r="DMB90" s="137"/>
      <c r="DMC90" s="137"/>
      <c r="DMD90" s="137"/>
      <c r="DME90" s="137"/>
      <c r="DMF90" s="137"/>
      <c r="DMG90" s="137"/>
      <c r="DMH90" s="137"/>
      <c r="DMI90" s="137"/>
      <c r="DMJ90" s="137"/>
      <c r="DMK90" s="137"/>
      <c r="DML90" s="137"/>
      <c r="DMM90" s="137"/>
      <c r="DMN90" s="137"/>
      <c r="DMO90" s="137"/>
      <c r="DMP90" s="137"/>
      <c r="DMQ90" s="137"/>
      <c r="DMR90" s="137"/>
      <c r="DMS90" s="137"/>
      <c r="DMT90" s="137"/>
      <c r="DMU90" s="137"/>
      <c r="DMV90" s="137"/>
      <c r="DMW90" s="137"/>
      <c r="DMX90" s="137"/>
      <c r="DMY90" s="137"/>
      <c r="DMZ90" s="137"/>
      <c r="DNA90" s="137"/>
      <c r="DNB90" s="137"/>
      <c r="DNC90" s="137"/>
      <c r="DND90" s="137"/>
      <c r="DNE90" s="137"/>
      <c r="DNF90" s="137"/>
      <c r="DNG90" s="137"/>
      <c r="DNH90" s="137"/>
      <c r="DNI90" s="137"/>
      <c r="DNJ90" s="137"/>
      <c r="DNK90" s="137"/>
      <c r="DNL90" s="137"/>
      <c r="DNM90" s="137"/>
      <c r="DNN90" s="137"/>
      <c r="DNO90" s="137"/>
      <c r="DNP90" s="137"/>
      <c r="DNQ90" s="137"/>
      <c r="DNR90" s="137"/>
      <c r="DNS90" s="137"/>
      <c r="DNT90" s="137"/>
      <c r="DNU90" s="137"/>
      <c r="DNV90" s="137"/>
      <c r="DNW90" s="137"/>
      <c r="DNX90" s="137"/>
      <c r="DNY90" s="137"/>
      <c r="DNZ90" s="137"/>
      <c r="DOA90" s="137"/>
      <c r="DOB90" s="137"/>
      <c r="DOC90" s="137"/>
      <c r="DOD90" s="137"/>
      <c r="DOE90" s="137"/>
      <c r="DOF90" s="137"/>
      <c r="DOG90" s="137"/>
      <c r="DOH90" s="137"/>
      <c r="DOI90" s="137"/>
      <c r="DOJ90" s="137"/>
      <c r="DOK90" s="137"/>
      <c r="DOL90" s="137"/>
      <c r="DOM90" s="137"/>
      <c r="DON90" s="137"/>
      <c r="DOO90" s="137"/>
      <c r="DOP90" s="137"/>
      <c r="DOQ90" s="137"/>
      <c r="DOR90" s="137"/>
      <c r="DOS90" s="137"/>
      <c r="DOT90" s="137"/>
      <c r="DOU90" s="137"/>
      <c r="DOV90" s="137"/>
      <c r="DOW90" s="137"/>
      <c r="DOX90" s="137"/>
      <c r="DOY90" s="137"/>
      <c r="DOZ90" s="137"/>
      <c r="DPA90" s="137"/>
      <c r="DPB90" s="137"/>
      <c r="DPC90" s="137"/>
      <c r="DPD90" s="137"/>
      <c r="DPE90" s="137"/>
      <c r="DPF90" s="137"/>
      <c r="DPG90" s="137"/>
      <c r="DPH90" s="137"/>
      <c r="DPI90" s="137"/>
      <c r="DPJ90" s="137"/>
      <c r="DPK90" s="137"/>
      <c r="DPL90" s="137"/>
      <c r="DPM90" s="137"/>
      <c r="DPN90" s="137"/>
      <c r="DPO90" s="137"/>
      <c r="DPP90" s="137"/>
      <c r="DPQ90" s="137"/>
      <c r="DPR90" s="137"/>
      <c r="DPS90" s="137"/>
      <c r="DPT90" s="137"/>
      <c r="DPU90" s="137"/>
      <c r="DPV90" s="137"/>
      <c r="DPW90" s="137"/>
      <c r="DPX90" s="137"/>
      <c r="DPY90" s="137"/>
      <c r="DPZ90" s="137"/>
      <c r="DQA90" s="137"/>
      <c r="DQB90" s="137"/>
      <c r="DQC90" s="137"/>
      <c r="DQD90" s="137"/>
      <c r="DQE90" s="137"/>
      <c r="DQF90" s="137"/>
      <c r="DQG90" s="137"/>
      <c r="DQH90" s="137"/>
      <c r="DQI90" s="137"/>
      <c r="DQJ90" s="137"/>
      <c r="DQK90" s="137"/>
      <c r="DQL90" s="137"/>
      <c r="DQM90" s="137"/>
      <c r="DQN90" s="137"/>
      <c r="DQO90" s="137"/>
      <c r="DQP90" s="137"/>
      <c r="DQQ90" s="137"/>
      <c r="DQR90" s="137"/>
      <c r="DQS90" s="137"/>
      <c r="DQT90" s="137"/>
      <c r="DQU90" s="137"/>
      <c r="DQV90" s="137"/>
      <c r="DQW90" s="137"/>
      <c r="DQX90" s="137"/>
      <c r="DQY90" s="137"/>
      <c r="DQZ90" s="137"/>
      <c r="DRA90" s="137"/>
      <c r="DRB90" s="137"/>
      <c r="DRC90" s="137"/>
      <c r="DRD90" s="137"/>
      <c r="DRE90" s="137"/>
      <c r="DRF90" s="137"/>
      <c r="DRG90" s="137"/>
      <c r="DRH90" s="137"/>
      <c r="DRI90" s="137"/>
      <c r="DRJ90" s="137"/>
      <c r="DRK90" s="137"/>
      <c r="DRL90" s="137"/>
      <c r="DRM90" s="137"/>
      <c r="DRN90" s="137"/>
      <c r="DRO90" s="137"/>
      <c r="DRP90" s="137"/>
      <c r="DRQ90" s="137"/>
      <c r="DRR90" s="137"/>
      <c r="DRS90" s="137"/>
      <c r="DRT90" s="137"/>
      <c r="DRU90" s="137"/>
      <c r="DRV90" s="137"/>
      <c r="DRW90" s="137"/>
      <c r="DRX90" s="137"/>
      <c r="DRY90" s="137"/>
      <c r="DRZ90" s="137"/>
      <c r="DSA90" s="137"/>
      <c r="DSB90" s="137"/>
      <c r="DSC90" s="137"/>
      <c r="DSD90" s="137"/>
      <c r="DSE90" s="137"/>
      <c r="DSF90" s="137"/>
      <c r="DSG90" s="137"/>
      <c r="DSH90" s="137"/>
      <c r="DSI90" s="137"/>
      <c r="DSJ90" s="137"/>
      <c r="DSK90" s="137"/>
      <c r="DSL90" s="137"/>
      <c r="DSM90" s="137"/>
      <c r="DSN90" s="137"/>
      <c r="DSO90" s="137"/>
      <c r="DSP90" s="137"/>
      <c r="DSQ90" s="137"/>
      <c r="DSR90" s="137"/>
      <c r="DSS90" s="137"/>
      <c r="DST90" s="137"/>
      <c r="DSU90" s="137"/>
      <c r="DSV90" s="137"/>
      <c r="DSW90" s="137"/>
      <c r="DSX90" s="137"/>
      <c r="DSY90" s="137"/>
      <c r="DSZ90" s="137"/>
      <c r="DTA90" s="137"/>
      <c r="DTB90" s="137"/>
      <c r="DTC90" s="137"/>
      <c r="DTD90" s="137"/>
      <c r="DTE90" s="137"/>
      <c r="DTF90" s="137"/>
      <c r="DTG90" s="137"/>
      <c r="DTH90" s="137"/>
      <c r="DTI90" s="137"/>
      <c r="DTJ90" s="137"/>
      <c r="DTK90" s="137"/>
      <c r="DTL90" s="137"/>
      <c r="DTM90" s="137"/>
      <c r="DTN90" s="137"/>
      <c r="DTO90" s="137"/>
      <c r="DTP90" s="137"/>
      <c r="DTQ90" s="137"/>
      <c r="DTR90" s="137"/>
      <c r="DTS90" s="137"/>
      <c r="DTT90" s="137"/>
      <c r="DTU90" s="137"/>
      <c r="DTV90" s="137"/>
      <c r="DTW90" s="137"/>
      <c r="DTX90" s="137"/>
      <c r="DTY90" s="137"/>
      <c r="DTZ90" s="137"/>
      <c r="DUA90" s="137"/>
      <c r="DUB90" s="137"/>
      <c r="DUC90" s="137"/>
      <c r="DUD90" s="137"/>
      <c r="DUE90" s="137"/>
      <c r="DUF90" s="137"/>
      <c r="DUG90" s="137"/>
      <c r="DUH90" s="137"/>
      <c r="DUI90" s="137"/>
      <c r="DUJ90" s="137"/>
      <c r="DUK90" s="137"/>
      <c r="DUL90" s="137"/>
      <c r="DUM90" s="137"/>
      <c r="DUN90" s="137"/>
      <c r="DUO90" s="137"/>
      <c r="DUP90" s="137"/>
      <c r="DUQ90" s="137"/>
      <c r="DUR90" s="137"/>
      <c r="DUS90" s="137"/>
      <c r="DUT90" s="137"/>
      <c r="DUU90" s="137"/>
      <c r="DUV90" s="137"/>
      <c r="DUW90" s="137"/>
      <c r="DUX90" s="137"/>
      <c r="DUY90" s="137"/>
      <c r="DUZ90" s="137"/>
      <c r="DVA90" s="137"/>
      <c r="DVB90" s="137"/>
      <c r="DVC90" s="137"/>
      <c r="DVD90" s="137"/>
      <c r="DVE90" s="137"/>
      <c r="DVF90" s="137"/>
      <c r="DVG90" s="137"/>
      <c r="DVH90" s="137"/>
      <c r="DVI90" s="137"/>
      <c r="DVJ90" s="137"/>
      <c r="DVK90" s="137"/>
      <c r="DVL90" s="137"/>
      <c r="DVM90" s="137"/>
      <c r="DVN90" s="137"/>
      <c r="DVO90" s="137"/>
      <c r="DVP90" s="137"/>
      <c r="DVQ90" s="137"/>
      <c r="DVR90" s="137"/>
      <c r="DVS90" s="137"/>
      <c r="DVT90" s="137"/>
      <c r="DVU90" s="137"/>
      <c r="DVV90" s="137"/>
      <c r="DVW90" s="137"/>
      <c r="DVX90" s="137"/>
      <c r="DVY90" s="137"/>
      <c r="DVZ90" s="137"/>
      <c r="DWA90" s="137"/>
      <c r="DWB90" s="137"/>
      <c r="DWC90" s="137"/>
      <c r="DWD90" s="137"/>
      <c r="DWE90" s="137"/>
      <c r="DWF90" s="137"/>
      <c r="DWG90" s="137"/>
      <c r="DWH90" s="137"/>
      <c r="DWI90" s="137"/>
      <c r="DWJ90" s="137"/>
      <c r="DWK90" s="137"/>
      <c r="DWL90" s="137"/>
      <c r="DWM90" s="137"/>
      <c r="DWN90" s="137"/>
      <c r="DWO90" s="137"/>
      <c r="DWP90" s="137"/>
      <c r="DWQ90" s="137"/>
      <c r="DWR90" s="137"/>
      <c r="DWS90" s="137"/>
      <c r="DWT90" s="137"/>
      <c r="DWU90" s="137"/>
      <c r="DWV90" s="137"/>
      <c r="DWW90" s="137"/>
      <c r="DWX90" s="137"/>
      <c r="DWY90" s="137"/>
      <c r="DWZ90" s="137"/>
      <c r="DXA90" s="137"/>
      <c r="DXB90" s="137"/>
      <c r="DXC90" s="137"/>
      <c r="DXD90" s="137"/>
      <c r="DXE90" s="137"/>
      <c r="DXF90" s="137"/>
      <c r="DXG90" s="137"/>
      <c r="DXH90" s="137"/>
      <c r="DXI90" s="137"/>
      <c r="DXJ90" s="137"/>
      <c r="DXK90" s="137"/>
      <c r="DXL90" s="137"/>
      <c r="DXM90" s="137"/>
      <c r="DXN90" s="137"/>
      <c r="DXO90" s="137"/>
      <c r="DXP90" s="137"/>
      <c r="DXQ90" s="137"/>
      <c r="DXR90" s="137"/>
      <c r="DXS90" s="137"/>
      <c r="DXT90" s="137"/>
      <c r="DXU90" s="137"/>
      <c r="DXV90" s="137"/>
      <c r="DXW90" s="137"/>
      <c r="DXX90" s="137"/>
      <c r="DXY90" s="137"/>
      <c r="DXZ90" s="137"/>
      <c r="DYA90" s="137"/>
      <c r="DYB90" s="137"/>
      <c r="DYC90" s="137"/>
      <c r="DYD90" s="137"/>
      <c r="DYE90" s="137"/>
      <c r="DYF90" s="137"/>
      <c r="DYG90" s="137"/>
      <c r="DYH90" s="137"/>
      <c r="DYI90" s="137"/>
      <c r="DYJ90" s="137"/>
      <c r="DYK90" s="137"/>
      <c r="DYL90" s="137"/>
      <c r="DYM90" s="137"/>
      <c r="DYN90" s="137"/>
      <c r="DYO90" s="137"/>
      <c r="DYP90" s="137"/>
      <c r="DYQ90" s="137"/>
      <c r="DYR90" s="137"/>
      <c r="DYS90" s="137"/>
      <c r="DYT90" s="137"/>
      <c r="DYU90" s="137"/>
      <c r="DYV90" s="137"/>
      <c r="DYW90" s="137"/>
      <c r="DYX90" s="137"/>
      <c r="DYY90" s="137"/>
      <c r="DYZ90" s="137"/>
      <c r="DZA90" s="137"/>
      <c r="DZB90" s="137"/>
      <c r="DZC90" s="137"/>
      <c r="DZD90" s="137"/>
      <c r="DZE90" s="137"/>
      <c r="DZF90" s="137"/>
      <c r="DZG90" s="137"/>
      <c r="DZH90" s="137"/>
      <c r="DZI90" s="137"/>
      <c r="DZJ90" s="137"/>
      <c r="DZK90" s="137"/>
      <c r="DZL90" s="137"/>
      <c r="DZM90" s="137"/>
      <c r="DZN90" s="137"/>
      <c r="DZO90" s="137"/>
      <c r="DZP90" s="137"/>
      <c r="DZQ90" s="137"/>
      <c r="DZR90" s="137"/>
      <c r="DZS90" s="137"/>
      <c r="DZT90" s="137"/>
      <c r="DZU90" s="137"/>
      <c r="DZV90" s="137"/>
      <c r="DZW90" s="137"/>
      <c r="DZX90" s="137"/>
      <c r="DZY90" s="137"/>
      <c r="DZZ90" s="137"/>
      <c r="EAA90" s="137"/>
      <c r="EAB90" s="137"/>
      <c r="EAC90" s="137"/>
      <c r="EAD90" s="137"/>
      <c r="EAE90" s="137"/>
      <c r="EAF90" s="137"/>
      <c r="EAG90" s="137"/>
      <c r="EAH90" s="137"/>
      <c r="EAI90" s="137"/>
      <c r="EAJ90" s="137"/>
      <c r="EAK90" s="137"/>
      <c r="EAL90" s="137"/>
      <c r="EAM90" s="137"/>
      <c r="EAN90" s="137"/>
      <c r="EAO90" s="137"/>
      <c r="EAP90" s="137"/>
      <c r="EAQ90" s="137"/>
      <c r="EAR90" s="137"/>
      <c r="EAS90" s="137"/>
      <c r="EAT90" s="137"/>
      <c r="EAU90" s="137"/>
      <c r="EAV90" s="137"/>
      <c r="EAW90" s="137"/>
      <c r="EAX90" s="137"/>
      <c r="EAY90" s="137"/>
      <c r="EAZ90" s="137"/>
      <c r="EBA90" s="137"/>
      <c r="EBB90" s="137"/>
      <c r="EBC90" s="137"/>
      <c r="EBD90" s="137"/>
      <c r="EBE90" s="137"/>
      <c r="EBF90" s="137"/>
      <c r="EBG90" s="137"/>
      <c r="EBH90" s="137"/>
      <c r="EBI90" s="137"/>
      <c r="EBJ90" s="137"/>
      <c r="EBK90" s="137"/>
      <c r="EBL90" s="137"/>
      <c r="EBM90" s="137"/>
      <c r="EBN90" s="137"/>
      <c r="EBO90" s="137"/>
      <c r="EBP90" s="137"/>
      <c r="EBQ90" s="137"/>
      <c r="EBR90" s="137"/>
      <c r="EBS90" s="137"/>
      <c r="EBT90" s="137"/>
      <c r="EBU90" s="137"/>
      <c r="EBV90" s="137"/>
      <c r="EBW90" s="137"/>
      <c r="EBX90" s="137"/>
      <c r="EBY90" s="137"/>
      <c r="EBZ90" s="137"/>
      <c r="ECA90" s="137"/>
      <c r="ECB90" s="137"/>
      <c r="ECC90" s="137"/>
      <c r="ECD90" s="137"/>
      <c r="ECE90" s="137"/>
      <c r="ECF90" s="137"/>
      <c r="ECG90" s="137"/>
      <c r="ECH90" s="137"/>
      <c r="ECI90" s="137"/>
      <c r="ECJ90" s="137"/>
      <c r="ECK90" s="137"/>
      <c r="ECL90" s="137"/>
      <c r="ECM90" s="137"/>
      <c r="ECN90" s="137"/>
      <c r="ECO90" s="137"/>
      <c r="ECP90" s="137"/>
      <c r="ECQ90" s="137"/>
      <c r="ECR90" s="137"/>
      <c r="ECS90" s="137"/>
      <c r="ECT90" s="137"/>
      <c r="ECU90" s="137"/>
      <c r="ECV90" s="137"/>
      <c r="ECW90" s="137"/>
      <c r="ECX90" s="137"/>
      <c r="ECY90" s="137"/>
      <c r="ECZ90" s="137"/>
      <c r="EDA90" s="137"/>
      <c r="EDB90" s="137"/>
      <c r="EDC90" s="137"/>
      <c r="EDD90" s="137"/>
      <c r="EDE90" s="137"/>
      <c r="EDF90" s="137"/>
      <c r="EDG90" s="137"/>
      <c r="EDH90" s="137"/>
      <c r="EDI90" s="137"/>
      <c r="EDJ90" s="137"/>
      <c r="EDK90" s="137"/>
      <c r="EDL90" s="137"/>
      <c r="EDM90" s="137"/>
      <c r="EDN90" s="137"/>
      <c r="EDO90" s="137"/>
      <c r="EDP90" s="137"/>
      <c r="EDQ90" s="137"/>
      <c r="EDR90" s="137"/>
      <c r="EDS90" s="137"/>
      <c r="EDT90" s="137"/>
      <c r="EDU90" s="137"/>
      <c r="EDV90" s="137"/>
      <c r="EDW90" s="137"/>
      <c r="EDX90" s="137"/>
      <c r="EDY90" s="137"/>
      <c r="EDZ90" s="137"/>
      <c r="EEA90" s="137"/>
      <c r="EEB90" s="137"/>
      <c r="EEC90" s="137"/>
      <c r="EED90" s="137"/>
      <c r="EEE90" s="137"/>
      <c r="EEF90" s="137"/>
      <c r="EEG90" s="137"/>
      <c r="EEH90" s="137"/>
      <c r="EEI90" s="137"/>
      <c r="EEJ90" s="137"/>
      <c r="EEK90" s="137"/>
      <c r="EEL90" s="137"/>
      <c r="EEM90" s="137"/>
      <c r="EEN90" s="137"/>
      <c r="EEO90" s="137"/>
      <c r="EEP90" s="137"/>
      <c r="EEQ90" s="137"/>
      <c r="EER90" s="137"/>
      <c r="EES90" s="137"/>
      <c r="EET90" s="137"/>
      <c r="EEU90" s="137"/>
      <c r="EEV90" s="137"/>
      <c r="EEW90" s="137"/>
      <c r="EEX90" s="137"/>
      <c r="EEY90" s="137"/>
      <c r="EEZ90" s="137"/>
      <c r="EFA90" s="137"/>
      <c r="EFB90" s="137"/>
      <c r="EFC90" s="137"/>
      <c r="EFD90" s="137"/>
      <c r="EFE90" s="137"/>
      <c r="EFF90" s="137"/>
      <c r="EFG90" s="137"/>
      <c r="EFH90" s="137"/>
      <c r="EFI90" s="137"/>
      <c r="EFJ90" s="137"/>
      <c r="EFK90" s="137"/>
      <c r="EFL90" s="137"/>
      <c r="EFM90" s="137"/>
      <c r="EFN90" s="137"/>
      <c r="EFO90" s="137"/>
      <c r="EFP90" s="137"/>
      <c r="EFQ90" s="137"/>
      <c r="EFR90" s="137"/>
      <c r="EFS90" s="137"/>
      <c r="EFT90" s="137"/>
      <c r="EFU90" s="137"/>
      <c r="EFV90" s="137"/>
      <c r="EFW90" s="137"/>
      <c r="EFX90" s="137"/>
      <c r="EFY90" s="137"/>
      <c r="EFZ90" s="137"/>
      <c r="EGA90" s="137"/>
      <c r="EGB90" s="137"/>
      <c r="EGC90" s="137"/>
      <c r="EGD90" s="137"/>
      <c r="EGE90" s="137"/>
      <c r="EGF90" s="137"/>
      <c r="EGG90" s="137"/>
      <c r="EGH90" s="137"/>
      <c r="EGI90" s="137"/>
      <c r="EGJ90" s="137"/>
      <c r="EGK90" s="137"/>
      <c r="EGL90" s="137"/>
      <c r="EGM90" s="137"/>
      <c r="EGN90" s="137"/>
      <c r="EGO90" s="137"/>
      <c r="EGP90" s="137"/>
      <c r="EGQ90" s="137"/>
      <c r="EGR90" s="137"/>
      <c r="EGS90" s="137"/>
      <c r="EGT90" s="137"/>
      <c r="EGU90" s="137"/>
      <c r="EGV90" s="137"/>
      <c r="EGW90" s="137"/>
      <c r="EGX90" s="137"/>
      <c r="EGY90" s="137"/>
      <c r="EGZ90" s="137"/>
      <c r="EHA90" s="137"/>
      <c r="EHB90" s="137"/>
      <c r="EHC90" s="137"/>
      <c r="EHD90" s="137"/>
      <c r="EHE90" s="137"/>
      <c r="EHF90" s="137"/>
      <c r="EHG90" s="137"/>
      <c r="EHH90" s="137"/>
      <c r="EHI90" s="137"/>
      <c r="EHJ90" s="137"/>
      <c r="EHK90" s="137"/>
      <c r="EHL90" s="137"/>
      <c r="EHM90" s="137"/>
      <c r="EHN90" s="137"/>
      <c r="EHO90" s="137"/>
      <c r="EHP90" s="137"/>
      <c r="EHQ90" s="137"/>
      <c r="EHR90" s="137"/>
      <c r="EHS90" s="137"/>
      <c r="EHT90" s="137"/>
      <c r="EHU90" s="137"/>
      <c r="EHV90" s="137"/>
      <c r="EHW90" s="137"/>
      <c r="EHX90" s="137"/>
      <c r="EHY90" s="137"/>
      <c r="EHZ90" s="137"/>
      <c r="EIA90" s="137"/>
      <c r="EIB90" s="137"/>
      <c r="EIC90" s="137"/>
      <c r="EID90" s="137"/>
      <c r="EIE90" s="137"/>
      <c r="EIF90" s="137"/>
      <c r="EIG90" s="137"/>
      <c r="EIH90" s="137"/>
      <c r="EII90" s="137"/>
      <c r="EIJ90" s="137"/>
      <c r="EIK90" s="137"/>
      <c r="EIL90" s="137"/>
      <c r="EIM90" s="137"/>
      <c r="EIN90" s="137"/>
      <c r="EIO90" s="137"/>
      <c r="EIP90" s="137"/>
      <c r="EIQ90" s="137"/>
      <c r="EIR90" s="137"/>
      <c r="EIS90" s="137"/>
      <c r="EIT90" s="137"/>
      <c r="EIU90" s="137"/>
      <c r="EIV90" s="137"/>
      <c r="EIW90" s="137"/>
      <c r="EIX90" s="137"/>
      <c r="EIY90" s="137"/>
      <c r="EIZ90" s="137"/>
      <c r="EJA90" s="137"/>
      <c r="EJB90" s="137"/>
      <c r="EJC90" s="137"/>
      <c r="EJD90" s="137"/>
      <c r="EJE90" s="137"/>
      <c r="EJF90" s="137"/>
      <c r="EJG90" s="137"/>
      <c r="EJH90" s="137"/>
      <c r="EJI90" s="137"/>
      <c r="EJJ90" s="137"/>
      <c r="EJK90" s="137"/>
      <c r="EJL90" s="137"/>
      <c r="EJM90" s="137"/>
      <c r="EJN90" s="137"/>
      <c r="EJO90" s="137"/>
      <c r="EJP90" s="137"/>
      <c r="EJQ90" s="137"/>
      <c r="EJR90" s="137"/>
      <c r="EJS90" s="137"/>
      <c r="EJT90" s="137"/>
      <c r="EJU90" s="137"/>
      <c r="EJV90" s="137"/>
      <c r="EJW90" s="137"/>
      <c r="EJX90" s="137"/>
      <c r="EJY90" s="137"/>
      <c r="EJZ90" s="137"/>
      <c r="EKA90" s="137"/>
      <c r="EKB90" s="137"/>
      <c r="EKC90" s="137"/>
      <c r="EKD90" s="137"/>
      <c r="EKE90" s="137"/>
      <c r="EKF90" s="137"/>
      <c r="EKG90" s="137"/>
      <c r="EKH90" s="137"/>
      <c r="EKI90" s="137"/>
      <c r="EKJ90" s="137"/>
      <c r="EKK90" s="137"/>
      <c r="EKL90" s="137"/>
      <c r="EKM90" s="137"/>
      <c r="EKN90" s="137"/>
      <c r="EKO90" s="137"/>
      <c r="EKP90" s="137"/>
      <c r="EKQ90" s="137"/>
      <c r="EKR90" s="137"/>
      <c r="EKS90" s="137"/>
      <c r="EKT90" s="137"/>
      <c r="EKU90" s="137"/>
      <c r="EKV90" s="137"/>
      <c r="EKW90" s="137"/>
      <c r="EKX90" s="137"/>
      <c r="EKY90" s="137"/>
      <c r="EKZ90" s="137"/>
      <c r="ELA90" s="137"/>
      <c r="ELB90" s="137"/>
      <c r="ELC90" s="137"/>
      <c r="ELD90" s="137"/>
      <c r="ELE90" s="137"/>
      <c r="ELF90" s="137"/>
      <c r="ELG90" s="137"/>
      <c r="ELH90" s="137"/>
      <c r="ELI90" s="137"/>
      <c r="ELJ90" s="137"/>
      <c r="ELK90" s="137"/>
      <c r="ELL90" s="137"/>
      <c r="ELM90" s="137"/>
      <c r="ELN90" s="137"/>
      <c r="ELO90" s="137"/>
      <c r="ELP90" s="137"/>
      <c r="ELQ90" s="137"/>
      <c r="ELR90" s="137"/>
      <c r="ELS90" s="137"/>
      <c r="ELT90" s="137"/>
      <c r="ELU90" s="137"/>
      <c r="ELV90" s="137"/>
      <c r="ELW90" s="137"/>
      <c r="ELX90" s="137"/>
      <c r="ELY90" s="137"/>
      <c r="ELZ90" s="137"/>
      <c r="EMA90" s="137"/>
      <c r="EMB90" s="137"/>
      <c r="EMC90" s="137"/>
      <c r="EMD90" s="137"/>
      <c r="EME90" s="137"/>
      <c r="EMF90" s="137"/>
      <c r="EMG90" s="137"/>
      <c r="EMH90" s="137"/>
      <c r="EMI90" s="137"/>
      <c r="EMJ90" s="137"/>
      <c r="EMK90" s="137"/>
      <c r="EML90" s="137"/>
      <c r="EMM90" s="137"/>
      <c r="EMN90" s="137"/>
      <c r="EMO90" s="137"/>
      <c r="EMP90" s="137"/>
      <c r="EMQ90" s="137"/>
      <c r="EMR90" s="137"/>
      <c r="EMS90" s="137"/>
      <c r="EMT90" s="137"/>
      <c r="EMU90" s="137"/>
      <c r="EMV90" s="137"/>
      <c r="EMW90" s="137"/>
      <c r="EMX90" s="137"/>
      <c r="EMY90" s="137"/>
      <c r="EMZ90" s="137"/>
      <c r="ENA90" s="137"/>
      <c r="ENB90" s="137"/>
      <c r="ENC90" s="137"/>
      <c r="END90" s="137"/>
      <c r="ENE90" s="137"/>
      <c r="ENF90" s="137"/>
      <c r="ENG90" s="137"/>
      <c r="ENH90" s="137"/>
      <c r="ENI90" s="137"/>
      <c r="ENJ90" s="137"/>
      <c r="ENK90" s="137"/>
      <c r="ENL90" s="137"/>
      <c r="ENM90" s="137"/>
      <c r="ENN90" s="137"/>
      <c r="ENO90" s="137"/>
      <c r="ENP90" s="137"/>
      <c r="ENQ90" s="137"/>
      <c r="ENR90" s="137"/>
      <c r="ENS90" s="137"/>
      <c r="ENT90" s="137"/>
      <c r="ENU90" s="137"/>
      <c r="ENV90" s="137"/>
      <c r="ENW90" s="137"/>
      <c r="ENX90" s="137"/>
      <c r="ENY90" s="137"/>
      <c r="ENZ90" s="137"/>
      <c r="EOA90" s="137"/>
      <c r="EOB90" s="137"/>
      <c r="EOC90" s="137"/>
      <c r="EOD90" s="137"/>
      <c r="EOE90" s="137"/>
      <c r="EOF90" s="137"/>
      <c r="EOG90" s="137"/>
      <c r="EOH90" s="137"/>
      <c r="EOI90" s="137"/>
      <c r="EOJ90" s="137"/>
      <c r="EOK90" s="137"/>
      <c r="EOL90" s="137"/>
      <c r="EOM90" s="137"/>
      <c r="EON90" s="137"/>
      <c r="EOO90" s="137"/>
      <c r="EOP90" s="137"/>
      <c r="EOQ90" s="137"/>
      <c r="EOR90" s="137"/>
      <c r="EOS90" s="137"/>
      <c r="EOT90" s="137"/>
      <c r="EOU90" s="137"/>
      <c r="EOV90" s="137"/>
      <c r="EOW90" s="137"/>
      <c r="EOX90" s="137"/>
      <c r="EOY90" s="137"/>
      <c r="EOZ90" s="137"/>
      <c r="EPA90" s="137"/>
      <c r="EPB90" s="137"/>
      <c r="EPC90" s="137"/>
      <c r="EPD90" s="137"/>
      <c r="EPE90" s="137"/>
      <c r="EPF90" s="137"/>
      <c r="EPG90" s="137"/>
      <c r="EPH90" s="137"/>
      <c r="EPI90" s="137"/>
      <c r="EPJ90" s="137"/>
      <c r="EPK90" s="137"/>
      <c r="EPL90" s="137"/>
      <c r="EPM90" s="137"/>
      <c r="EPN90" s="137"/>
      <c r="EPO90" s="137"/>
      <c r="EPP90" s="137"/>
      <c r="EPQ90" s="137"/>
      <c r="EPR90" s="137"/>
      <c r="EPS90" s="137"/>
      <c r="EPT90" s="137"/>
      <c r="EPU90" s="137"/>
      <c r="EPV90" s="137"/>
      <c r="EPW90" s="137"/>
      <c r="EPX90" s="137"/>
      <c r="EPY90" s="137"/>
      <c r="EPZ90" s="137"/>
      <c r="EQA90" s="137"/>
      <c r="EQB90" s="137"/>
      <c r="EQC90" s="137"/>
      <c r="EQD90" s="137"/>
      <c r="EQE90" s="137"/>
      <c r="EQF90" s="137"/>
      <c r="EQG90" s="137"/>
      <c r="EQH90" s="137"/>
      <c r="EQI90" s="137"/>
      <c r="EQJ90" s="137"/>
      <c r="EQK90" s="137"/>
      <c r="EQL90" s="137"/>
      <c r="EQM90" s="137"/>
      <c r="EQN90" s="137"/>
      <c r="EQO90" s="137"/>
      <c r="EQP90" s="137"/>
      <c r="EQQ90" s="137"/>
      <c r="EQR90" s="137"/>
      <c r="EQS90" s="137"/>
      <c r="EQT90" s="137"/>
      <c r="EQU90" s="137"/>
      <c r="EQV90" s="137"/>
      <c r="EQW90" s="137"/>
      <c r="EQX90" s="137"/>
      <c r="EQY90" s="137"/>
      <c r="EQZ90" s="137"/>
      <c r="ERA90" s="137"/>
      <c r="ERB90" s="137"/>
      <c r="ERC90" s="137"/>
      <c r="ERD90" s="137"/>
      <c r="ERE90" s="137"/>
      <c r="ERF90" s="137"/>
      <c r="ERG90" s="137"/>
      <c r="ERH90" s="137"/>
      <c r="ERI90" s="137"/>
      <c r="ERJ90" s="137"/>
      <c r="ERK90" s="137"/>
      <c r="ERL90" s="137"/>
      <c r="ERM90" s="137"/>
      <c r="ERN90" s="137"/>
      <c r="ERO90" s="137"/>
      <c r="ERP90" s="137"/>
      <c r="ERQ90" s="137"/>
      <c r="ERR90" s="137"/>
      <c r="ERS90" s="137"/>
      <c r="ERT90" s="137"/>
      <c r="ERU90" s="137"/>
      <c r="ERV90" s="137"/>
      <c r="ERW90" s="137"/>
      <c r="ERX90" s="137"/>
      <c r="ERY90" s="137"/>
      <c r="ERZ90" s="137"/>
      <c r="ESA90" s="137"/>
      <c r="ESB90" s="137"/>
      <c r="ESC90" s="137"/>
      <c r="ESD90" s="137"/>
      <c r="ESE90" s="137"/>
      <c r="ESF90" s="137"/>
      <c r="ESG90" s="137"/>
      <c r="ESH90" s="137"/>
      <c r="ESI90" s="137"/>
      <c r="ESJ90" s="137"/>
      <c r="ESK90" s="137"/>
      <c r="ESL90" s="137"/>
      <c r="ESM90" s="137"/>
      <c r="ESN90" s="137"/>
      <c r="ESO90" s="137"/>
      <c r="ESP90" s="137"/>
      <c r="ESQ90" s="137"/>
      <c r="ESR90" s="137"/>
      <c r="ESS90" s="137"/>
      <c r="EST90" s="137"/>
      <c r="ESU90" s="137"/>
      <c r="ESV90" s="137"/>
      <c r="ESW90" s="137"/>
      <c r="ESX90" s="137"/>
      <c r="ESY90" s="137"/>
      <c r="ESZ90" s="137"/>
      <c r="ETA90" s="137"/>
      <c r="ETB90" s="137"/>
      <c r="ETC90" s="137"/>
      <c r="ETD90" s="137"/>
      <c r="ETE90" s="137"/>
      <c r="ETF90" s="137"/>
      <c r="ETG90" s="137"/>
      <c r="ETH90" s="137"/>
      <c r="ETI90" s="137"/>
      <c r="ETJ90" s="137"/>
      <c r="ETK90" s="137"/>
      <c r="ETL90" s="137"/>
      <c r="ETM90" s="137"/>
      <c r="ETN90" s="137"/>
      <c r="ETO90" s="137"/>
      <c r="ETP90" s="137"/>
      <c r="ETQ90" s="137"/>
      <c r="ETR90" s="137"/>
      <c r="ETS90" s="137"/>
      <c r="ETT90" s="137"/>
      <c r="ETU90" s="137"/>
      <c r="ETV90" s="137"/>
      <c r="ETW90" s="137"/>
      <c r="ETX90" s="137"/>
      <c r="ETY90" s="137"/>
      <c r="ETZ90" s="137"/>
      <c r="EUA90" s="137"/>
      <c r="EUB90" s="137"/>
      <c r="EUC90" s="137"/>
      <c r="EUD90" s="137"/>
      <c r="EUE90" s="137"/>
      <c r="EUF90" s="137"/>
      <c r="EUG90" s="137"/>
      <c r="EUH90" s="137"/>
      <c r="EUI90" s="137"/>
      <c r="EUJ90" s="137"/>
      <c r="EUK90" s="137"/>
      <c r="EUL90" s="137"/>
      <c r="EUM90" s="137"/>
      <c r="EUN90" s="137"/>
      <c r="EUO90" s="137"/>
      <c r="EUP90" s="137"/>
      <c r="EUQ90" s="137"/>
      <c r="EUR90" s="137"/>
      <c r="EUS90" s="137"/>
      <c r="EUT90" s="137"/>
      <c r="EUU90" s="137"/>
      <c r="EUV90" s="137"/>
      <c r="EUW90" s="137"/>
      <c r="EUX90" s="137"/>
      <c r="EUY90" s="137"/>
      <c r="EUZ90" s="137"/>
      <c r="EVA90" s="137"/>
      <c r="EVB90" s="137"/>
      <c r="EVC90" s="137"/>
      <c r="EVD90" s="137"/>
      <c r="EVE90" s="137"/>
      <c r="EVF90" s="137"/>
      <c r="EVG90" s="137"/>
      <c r="EVH90" s="137"/>
      <c r="EVI90" s="137"/>
      <c r="EVJ90" s="137"/>
      <c r="EVK90" s="137"/>
      <c r="EVL90" s="137"/>
      <c r="EVM90" s="137"/>
      <c r="EVN90" s="137"/>
      <c r="EVO90" s="137"/>
      <c r="EVP90" s="137"/>
      <c r="EVQ90" s="137"/>
      <c r="EVR90" s="137"/>
      <c r="EVS90" s="137"/>
      <c r="EVT90" s="137"/>
      <c r="EVU90" s="137"/>
      <c r="EVV90" s="137"/>
      <c r="EVW90" s="137"/>
      <c r="EVX90" s="137"/>
      <c r="EVY90" s="137"/>
      <c r="EVZ90" s="137"/>
      <c r="EWA90" s="137"/>
      <c r="EWB90" s="137"/>
      <c r="EWC90" s="137"/>
      <c r="EWD90" s="137"/>
      <c r="EWE90" s="137"/>
      <c r="EWF90" s="137"/>
      <c r="EWG90" s="137"/>
      <c r="EWH90" s="137"/>
      <c r="EWI90" s="137"/>
      <c r="EWJ90" s="137"/>
      <c r="EWK90" s="137"/>
      <c r="EWL90" s="137"/>
      <c r="EWM90" s="137"/>
      <c r="EWN90" s="137"/>
      <c r="EWO90" s="137"/>
      <c r="EWP90" s="137"/>
      <c r="EWQ90" s="137"/>
      <c r="EWR90" s="137"/>
      <c r="EWS90" s="137"/>
      <c r="EWT90" s="137"/>
      <c r="EWU90" s="137"/>
      <c r="EWV90" s="137"/>
      <c r="EWW90" s="137"/>
      <c r="EWX90" s="137"/>
      <c r="EWY90" s="137"/>
      <c r="EWZ90" s="137"/>
      <c r="EXA90" s="137"/>
      <c r="EXB90" s="137"/>
      <c r="EXC90" s="137"/>
      <c r="EXD90" s="137"/>
      <c r="EXE90" s="137"/>
      <c r="EXF90" s="137"/>
      <c r="EXG90" s="137"/>
      <c r="EXH90" s="137"/>
      <c r="EXI90" s="137"/>
      <c r="EXJ90" s="137"/>
      <c r="EXK90" s="137"/>
      <c r="EXL90" s="137"/>
      <c r="EXM90" s="137"/>
      <c r="EXN90" s="137"/>
      <c r="EXO90" s="137"/>
      <c r="EXP90" s="137"/>
      <c r="EXQ90" s="137"/>
      <c r="EXR90" s="137"/>
      <c r="EXS90" s="137"/>
      <c r="EXT90" s="137"/>
      <c r="EXU90" s="137"/>
      <c r="EXV90" s="137"/>
      <c r="EXW90" s="137"/>
      <c r="EXX90" s="137"/>
      <c r="EXY90" s="137"/>
      <c r="EXZ90" s="137"/>
      <c r="EYA90" s="137"/>
      <c r="EYB90" s="137"/>
      <c r="EYC90" s="137"/>
      <c r="EYD90" s="137"/>
      <c r="EYE90" s="137"/>
      <c r="EYF90" s="137"/>
      <c r="EYG90" s="137"/>
      <c r="EYH90" s="137"/>
      <c r="EYI90" s="137"/>
      <c r="EYJ90" s="137"/>
      <c r="EYK90" s="137"/>
      <c r="EYL90" s="137"/>
      <c r="EYM90" s="137"/>
      <c r="EYN90" s="137"/>
      <c r="EYO90" s="137"/>
      <c r="EYP90" s="137"/>
      <c r="EYQ90" s="137"/>
      <c r="EYR90" s="137"/>
      <c r="EYS90" s="137"/>
      <c r="EYT90" s="137"/>
      <c r="EYU90" s="137"/>
      <c r="EYV90" s="137"/>
      <c r="EYW90" s="137"/>
      <c r="EYX90" s="137"/>
      <c r="EYY90" s="137"/>
      <c r="EYZ90" s="137"/>
      <c r="EZA90" s="137"/>
      <c r="EZB90" s="137"/>
      <c r="EZC90" s="137"/>
      <c r="EZD90" s="137"/>
      <c r="EZE90" s="137"/>
      <c r="EZF90" s="137"/>
      <c r="EZG90" s="137"/>
      <c r="EZH90" s="137"/>
      <c r="EZI90" s="137"/>
      <c r="EZJ90" s="137"/>
      <c r="EZK90" s="137"/>
      <c r="EZL90" s="137"/>
      <c r="EZM90" s="137"/>
      <c r="EZN90" s="137"/>
      <c r="EZO90" s="137"/>
      <c r="EZP90" s="137"/>
      <c r="EZQ90" s="137"/>
      <c r="EZR90" s="137"/>
      <c r="EZS90" s="137"/>
      <c r="EZT90" s="137"/>
      <c r="EZU90" s="137"/>
      <c r="EZV90" s="137"/>
      <c r="EZW90" s="137"/>
      <c r="EZX90" s="137"/>
      <c r="EZY90" s="137"/>
      <c r="EZZ90" s="137"/>
      <c r="FAA90" s="137"/>
      <c r="FAB90" s="137"/>
      <c r="FAC90" s="137"/>
      <c r="FAD90" s="137"/>
      <c r="FAE90" s="137"/>
      <c r="FAF90" s="137"/>
      <c r="FAG90" s="137"/>
      <c r="FAH90" s="137"/>
      <c r="FAI90" s="137"/>
      <c r="FAJ90" s="137"/>
      <c r="FAK90" s="137"/>
      <c r="FAL90" s="137"/>
      <c r="FAM90" s="137"/>
      <c r="FAN90" s="137"/>
      <c r="FAO90" s="137"/>
      <c r="FAP90" s="137"/>
      <c r="FAQ90" s="137"/>
      <c r="FAR90" s="137"/>
      <c r="FAS90" s="137"/>
      <c r="FAT90" s="137"/>
      <c r="FAU90" s="137"/>
      <c r="FAV90" s="137"/>
      <c r="FAW90" s="137"/>
      <c r="FAX90" s="137"/>
      <c r="FAY90" s="137"/>
      <c r="FAZ90" s="137"/>
      <c r="FBA90" s="137"/>
      <c r="FBB90" s="137"/>
      <c r="FBC90" s="137"/>
      <c r="FBD90" s="137"/>
      <c r="FBE90" s="137"/>
      <c r="FBF90" s="137"/>
      <c r="FBG90" s="137"/>
      <c r="FBH90" s="137"/>
      <c r="FBI90" s="137"/>
      <c r="FBJ90" s="137"/>
      <c r="FBK90" s="137"/>
      <c r="FBL90" s="137"/>
      <c r="FBM90" s="137"/>
      <c r="FBN90" s="137"/>
      <c r="FBO90" s="137"/>
      <c r="FBP90" s="137"/>
      <c r="FBQ90" s="137"/>
      <c r="FBR90" s="137"/>
      <c r="FBS90" s="137"/>
      <c r="FBT90" s="137"/>
      <c r="FBU90" s="137"/>
      <c r="FBV90" s="137"/>
      <c r="FBW90" s="137"/>
      <c r="FBX90" s="137"/>
      <c r="FBY90" s="137"/>
      <c r="FBZ90" s="137"/>
      <c r="FCA90" s="137"/>
      <c r="FCB90" s="137"/>
      <c r="FCC90" s="137"/>
      <c r="FCD90" s="137"/>
      <c r="FCE90" s="137"/>
      <c r="FCF90" s="137"/>
      <c r="FCG90" s="137"/>
      <c r="FCH90" s="137"/>
      <c r="FCI90" s="137"/>
      <c r="FCJ90" s="137"/>
      <c r="FCK90" s="137"/>
      <c r="FCL90" s="137"/>
      <c r="FCM90" s="137"/>
      <c r="FCN90" s="137"/>
      <c r="FCO90" s="137"/>
      <c r="FCP90" s="137"/>
      <c r="FCQ90" s="137"/>
      <c r="FCR90" s="137"/>
      <c r="FCS90" s="137"/>
      <c r="FCT90" s="137"/>
      <c r="FCU90" s="137"/>
      <c r="FCV90" s="137"/>
      <c r="FCW90" s="137"/>
      <c r="FCX90" s="137"/>
      <c r="FCY90" s="137"/>
      <c r="FCZ90" s="137"/>
      <c r="FDA90" s="137"/>
      <c r="FDB90" s="137"/>
      <c r="FDC90" s="137"/>
      <c r="FDD90" s="137"/>
      <c r="FDE90" s="137"/>
      <c r="FDF90" s="137"/>
      <c r="FDG90" s="137"/>
      <c r="FDH90" s="137"/>
      <c r="FDI90" s="137"/>
      <c r="FDJ90" s="137"/>
      <c r="FDK90" s="137"/>
      <c r="FDL90" s="137"/>
      <c r="FDM90" s="137"/>
      <c r="FDN90" s="137"/>
      <c r="FDO90" s="137"/>
      <c r="FDP90" s="137"/>
      <c r="FDQ90" s="137"/>
      <c r="FDR90" s="137"/>
      <c r="FDS90" s="137"/>
      <c r="FDT90" s="137"/>
      <c r="FDU90" s="137"/>
      <c r="FDV90" s="137"/>
      <c r="FDW90" s="137"/>
      <c r="FDX90" s="137"/>
      <c r="FDY90" s="137"/>
      <c r="FDZ90" s="137"/>
      <c r="FEA90" s="137"/>
      <c r="FEB90" s="137"/>
      <c r="FEC90" s="137"/>
      <c r="FED90" s="137"/>
      <c r="FEE90" s="137"/>
      <c r="FEF90" s="137"/>
      <c r="FEG90" s="137"/>
      <c r="FEH90" s="137"/>
      <c r="FEI90" s="137"/>
      <c r="FEJ90" s="137"/>
      <c r="FEK90" s="137"/>
      <c r="FEL90" s="137"/>
      <c r="FEM90" s="137"/>
      <c r="FEN90" s="137"/>
      <c r="FEO90" s="137"/>
      <c r="FEP90" s="137"/>
      <c r="FEQ90" s="137"/>
      <c r="FER90" s="137"/>
      <c r="FES90" s="137"/>
      <c r="FET90" s="137"/>
      <c r="FEU90" s="137"/>
      <c r="FEV90" s="137"/>
      <c r="FEW90" s="137"/>
      <c r="FEX90" s="137"/>
      <c r="FEY90" s="137"/>
      <c r="FEZ90" s="137"/>
      <c r="FFA90" s="137"/>
      <c r="FFB90" s="137"/>
      <c r="FFC90" s="137"/>
      <c r="FFD90" s="137"/>
      <c r="FFE90" s="137"/>
      <c r="FFF90" s="137"/>
      <c r="FFG90" s="137"/>
      <c r="FFH90" s="137"/>
      <c r="FFI90" s="137"/>
      <c r="FFJ90" s="137"/>
      <c r="FFK90" s="137"/>
      <c r="FFL90" s="137"/>
      <c r="FFM90" s="137"/>
      <c r="FFN90" s="137"/>
      <c r="FFO90" s="137"/>
      <c r="FFP90" s="137"/>
      <c r="FFQ90" s="137"/>
      <c r="FFR90" s="137"/>
      <c r="FFS90" s="137"/>
      <c r="FFT90" s="137"/>
      <c r="FFU90" s="137"/>
      <c r="FFV90" s="137"/>
      <c r="FFW90" s="137"/>
      <c r="FFX90" s="137"/>
      <c r="FFY90" s="137"/>
      <c r="FFZ90" s="137"/>
      <c r="FGA90" s="137"/>
      <c r="FGB90" s="137"/>
      <c r="FGC90" s="137"/>
      <c r="FGD90" s="137"/>
      <c r="FGE90" s="137"/>
      <c r="FGF90" s="137"/>
      <c r="FGG90" s="137"/>
      <c r="FGH90" s="137"/>
      <c r="FGI90" s="137"/>
      <c r="FGJ90" s="137"/>
      <c r="FGK90" s="137"/>
      <c r="FGL90" s="137"/>
      <c r="FGM90" s="137"/>
      <c r="FGN90" s="137"/>
      <c r="FGO90" s="137"/>
      <c r="FGP90" s="137"/>
      <c r="FGQ90" s="137"/>
      <c r="FGR90" s="137"/>
      <c r="FGS90" s="137"/>
      <c r="FGT90" s="137"/>
      <c r="FGU90" s="137"/>
      <c r="FGV90" s="137"/>
      <c r="FGW90" s="137"/>
      <c r="FGX90" s="137"/>
      <c r="FGY90" s="137"/>
      <c r="FGZ90" s="137"/>
      <c r="FHA90" s="137"/>
      <c r="FHB90" s="137"/>
      <c r="FHC90" s="137"/>
      <c r="FHD90" s="137"/>
      <c r="FHE90" s="137"/>
      <c r="FHF90" s="137"/>
      <c r="FHG90" s="137"/>
      <c r="FHH90" s="137"/>
      <c r="FHI90" s="137"/>
      <c r="FHJ90" s="137"/>
      <c r="FHK90" s="137"/>
      <c r="FHL90" s="137"/>
      <c r="FHM90" s="137"/>
      <c r="FHN90" s="137"/>
      <c r="FHO90" s="137"/>
      <c r="FHP90" s="137"/>
      <c r="FHQ90" s="137"/>
      <c r="FHR90" s="137"/>
      <c r="FHS90" s="137"/>
      <c r="FHT90" s="137"/>
      <c r="FHU90" s="137"/>
      <c r="FHV90" s="137"/>
      <c r="FHW90" s="137"/>
      <c r="FHX90" s="137"/>
      <c r="FHY90" s="137"/>
      <c r="FHZ90" s="137"/>
      <c r="FIA90" s="137"/>
      <c r="FIB90" s="137"/>
      <c r="FIC90" s="137"/>
      <c r="FID90" s="137"/>
      <c r="FIE90" s="137"/>
      <c r="FIF90" s="137"/>
      <c r="FIG90" s="137"/>
      <c r="FIH90" s="137"/>
      <c r="FII90" s="137"/>
      <c r="FIJ90" s="137"/>
      <c r="FIK90" s="137"/>
      <c r="FIL90" s="137"/>
      <c r="FIM90" s="137"/>
      <c r="FIN90" s="137"/>
      <c r="FIO90" s="137"/>
      <c r="FIP90" s="137"/>
      <c r="FIQ90" s="137"/>
      <c r="FIR90" s="137"/>
      <c r="FIS90" s="137"/>
      <c r="FIT90" s="137"/>
      <c r="FIU90" s="137"/>
      <c r="FIV90" s="137"/>
      <c r="FIW90" s="137"/>
      <c r="FIX90" s="137"/>
      <c r="FIY90" s="137"/>
      <c r="FIZ90" s="137"/>
      <c r="FJA90" s="137"/>
      <c r="FJB90" s="137"/>
      <c r="FJC90" s="137"/>
      <c r="FJD90" s="137"/>
      <c r="FJE90" s="137"/>
      <c r="FJF90" s="137"/>
      <c r="FJG90" s="137"/>
      <c r="FJH90" s="137"/>
      <c r="FJI90" s="137"/>
      <c r="FJJ90" s="137"/>
      <c r="FJK90" s="137"/>
      <c r="FJL90" s="137"/>
      <c r="FJM90" s="137"/>
      <c r="FJN90" s="137"/>
      <c r="FJO90" s="137"/>
      <c r="FJP90" s="137"/>
      <c r="FJQ90" s="137"/>
      <c r="FJR90" s="137"/>
      <c r="FJS90" s="137"/>
      <c r="FJT90" s="137"/>
      <c r="FJU90" s="137"/>
      <c r="FJV90" s="137"/>
      <c r="FJW90" s="137"/>
      <c r="FJX90" s="137"/>
      <c r="FJY90" s="137"/>
      <c r="FJZ90" s="137"/>
      <c r="FKA90" s="137"/>
      <c r="FKB90" s="137"/>
      <c r="FKC90" s="137"/>
      <c r="FKD90" s="137"/>
      <c r="FKE90" s="137"/>
      <c r="FKF90" s="137"/>
      <c r="FKG90" s="137"/>
      <c r="FKH90" s="137"/>
      <c r="FKI90" s="137"/>
      <c r="FKJ90" s="137"/>
      <c r="FKK90" s="137"/>
      <c r="FKL90" s="137"/>
      <c r="FKM90" s="137"/>
      <c r="FKN90" s="137"/>
      <c r="FKO90" s="137"/>
      <c r="FKP90" s="137"/>
      <c r="FKQ90" s="137"/>
      <c r="FKR90" s="137"/>
      <c r="FKS90" s="137"/>
      <c r="FKT90" s="137"/>
      <c r="FKU90" s="137"/>
      <c r="FKV90" s="137"/>
      <c r="FKW90" s="137"/>
      <c r="FKX90" s="137"/>
      <c r="FKY90" s="137"/>
      <c r="FKZ90" s="137"/>
      <c r="FLA90" s="137"/>
      <c r="FLB90" s="137"/>
      <c r="FLC90" s="137"/>
      <c r="FLD90" s="137"/>
      <c r="FLE90" s="137"/>
      <c r="FLF90" s="137"/>
      <c r="FLG90" s="137"/>
      <c r="FLH90" s="137"/>
      <c r="FLI90" s="137"/>
      <c r="FLJ90" s="137"/>
      <c r="FLK90" s="137"/>
      <c r="FLL90" s="137"/>
      <c r="FLM90" s="137"/>
      <c r="FLN90" s="137"/>
      <c r="FLO90" s="137"/>
      <c r="FLP90" s="137"/>
      <c r="FLQ90" s="137"/>
      <c r="FLR90" s="137"/>
      <c r="FLS90" s="137"/>
      <c r="FLT90" s="137"/>
      <c r="FLU90" s="137"/>
      <c r="FLV90" s="137"/>
      <c r="FLW90" s="137"/>
      <c r="FLX90" s="137"/>
      <c r="FLY90" s="137"/>
      <c r="FLZ90" s="137"/>
      <c r="FMA90" s="137"/>
      <c r="FMB90" s="137"/>
      <c r="FMC90" s="137"/>
      <c r="FMD90" s="137"/>
      <c r="FME90" s="137"/>
      <c r="FMF90" s="137"/>
      <c r="FMG90" s="137"/>
      <c r="FMH90" s="137"/>
      <c r="FMI90" s="137"/>
      <c r="FMJ90" s="137"/>
      <c r="FMK90" s="137"/>
      <c r="FML90" s="137"/>
      <c r="FMM90" s="137"/>
      <c r="FMN90" s="137"/>
      <c r="FMO90" s="137"/>
      <c r="FMP90" s="137"/>
      <c r="FMQ90" s="137"/>
      <c r="FMR90" s="137"/>
      <c r="FMS90" s="137"/>
      <c r="FMT90" s="137"/>
      <c r="FMU90" s="137"/>
      <c r="FMV90" s="137"/>
      <c r="FMW90" s="137"/>
      <c r="FMX90" s="137"/>
      <c r="FMY90" s="137"/>
      <c r="FMZ90" s="137"/>
      <c r="FNA90" s="137"/>
      <c r="FNB90" s="137"/>
      <c r="FNC90" s="137"/>
      <c r="FND90" s="137"/>
      <c r="FNE90" s="137"/>
      <c r="FNF90" s="137"/>
      <c r="FNG90" s="137"/>
      <c r="FNH90" s="137"/>
      <c r="FNI90" s="137"/>
      <c r="FNJ90" s="137"/>
      <c r="FNK90" s="137"/>
      <c r="FNL90" s="137"/>
      <c r="FNM90" s="137"/>
      <c r="FNN90" s="137"/>
      <c r="FNO90" s="137"/>
      <c r="FNP90" s="137"/>
      <c r="FNQ90" s="137"/>
      <c r="FNR90" s="137"/>
      <c r="FNS90" s="137"/>
      <c r="FNT90" s="137"/>
      <c r="FNU90" s="137"/>
      <c r="FNV90" s="137"/>
      <c r="FNW90" s="137"/>
      <c r="FNX90" s="137"/>
      <c r="FNY90" s="137"/>
      <c r="FNZ90" s="137"/>
      <c r="FOA90" s="137"/>
      <c r="FOB90" s="137"/>
      <c r="FOC90" s="137"/>
      <c r="FOD90" s="137"/>
      <c r="FOE90" s="137"/>
      <c r="FOF90" s="137"/>
      <c r="FOG90" s="137"/>
      <c r="FOH90" s="137"/>
      <c r="FOI90" s="137"/>
      <c r="FOJ90" s="137"/>
      <c r="FOK90" s="137"/>
      <c r="FOL90" s="137"/>
      <c r="FOM90" s="137"/>
      <c r="FON90" s="137"/>
      <c r="FOO90" s="137"/>
      <c r="FOP90" s="137"/>
      <c r="FOQ90" s="137"/>
      <c r="FOR90" s="137"/>
      <c r="FOS90" s="137"/>
      <c r="FOT90" s="137"/>
      <c r="FOU90" s="137"/>
      <c r="FOV90" s="137"/>
      <c r="FOW90" s="137"/>
      <c r="FOX90" s="137"/>
      <c r="FOY90" s="137"/>
      <c r="FOZ90" s="137"/>
      <c r="FPA90" s="137"/>
      <c r="FPB90" s="137"/>
      <c r="FPC90" s="137"/>
      <c r="FPD90" s="137"/>
      <c r="FPE90" s="137"/>
      <c r="FPF90" s="137"/>
      <c r="FPG90" s="137"/>
      <c r="FPH90" s="137"/>
      <c r="FPI90" s="137"/>
      <c r="FPJ90" s="137"/>
      <c r="FPK90" s="137"/>
      <c r="FPL90" s="137"/>
      <c r="FPM90" s="137"/>
      <c r="FPN90" s="137"/>
      <c r="FPO90" s="137"/>
      <c r="FPP90" s="137"/>
      <c r="FPQ90" s="137"/>
      <c r="FPR90" s="137"/>
      <c r="FPS90" s="137"/>
      <c r="FPT90" s="137"/>
      <c r="FPU90" s="137"/>
      <c r="FPV90" s="137"/>
      <c r="FPW90" s="137"/>
      <c r="FPX90" s="137"/>
      <c r="FPY90" s="137"/>
      <c r="FPZ90" s="137"/>
      <c r="FQA90" s="137"/>
      <c r="FQB90" s="137"/>
      <c r="FQC90" s="137"/>
      <c r="FQD90" s="137"/>
      <c r="FQE90" s="137"/>
      <c r="FQF90" s="137"/>
      <c r="FQG90" s="137"/>
      <c r="FQH90" s="137"/>
      <c r="FQI90" s="137"/>
      <c r="FQJ90" s="137"/>
      <c r="FQK90" s="137"/>
      <c r="FQL90" s="137"/>
      <c r="FQM90" s="137"/>
      <c r="FQN90" s="137"/>
      <c r="FQO90" s="137"/>
      <c r="FQP90" s="137"/>
      <c r="FQQ90" s="137"/>
      <c r="FQR90" s="137"/>
      <c r="FQS90" s="137"/>
      <c r="FQT90" s="137"/>
      <c r="FQU90" s="137"/>
      <c r="FQV90" s="137"/>
      <c r="FQW90" s="137"/>
      <c r="FQX90" s="137"/>
      <c r="FQY90" s="137"/>
      <c r="FQZ90" s="137"/>
      <c r="FRA90" s="137"/>
      <c r="FRB90" s="137"/>
      <c r="FRC90" s="137"/>
      <c r="FRD90" s="137"/>
      <c r="FRE90" s="137"/>
      <c r="FRF90" s="137"/>
      <c r="FRG90" s="137"/>
      <c r="FRH90" s="137"/>
      <c r="FRI90" s="137"/>
      <c r="FRJ90" s="137"/>
      <c r="FRK90" s="137"/>
      <c r="FRL90" s="137"/>
      <c r="FRM90" s="137"/>
      <c r="FRN90" s="137"/>
      <c r="FRO90" s="137"/>
      <c r="FRP90" s="137"/>
      <c r="FRQ90" s="137"/>
      <c r="FRR90" s="137"/>
      <c r="FRS90" s="137"/>
      <c r="FRT90" s="137"/>
      <c r="FRU90" s="137"/>
      <c r="FRV90" s="137"/>
      <c r="FRW90" s="137"/>
      <c r="FRX90" s="137"/>
      <c r="FRY90" s="137"/>
      <c r="FRZ90" s="137"/>
      <c r="FSA90" s="137"/>
      <c r="FSB90" s="137"/>
      <c r="FSC90" s="137"/>
      <c r="FSD90" s="137"/>
      <c r="FSE90" s="137"/>
      <c r="FSF90" s="137"/>
      <c r="FSG90" s="137"/>
      <c r="FSH90" s="137"/>
      <c r="FSI90" s="137"/>
      <c r="FSJ90" s="137"/>
      <c r="FSK90" s="137"/>
      <c r="FSL90" s="137"/>
      <c r="FSM90" s="137"/>
      <c r="FSN90" s="137"/>
      <c r="FSO90" s="137"/>
      <c r="FSP90" s="137"/>
      <c r="FSQ90" s="137"/>
      <c r="FSR90" s="137"/>
      <c r="FSS90" s="137"/>
      <c r="FST90" s="137"/>
      <c r="FSU90" s="137"/>
      <c r="FSV90" s="137"/>
      <c r="FSW90" s="137"/>
      <c r="FSX90" s="137"/>
      <c r="FSY90" s="137"/>
      <c r="FSZ90" s="137"/>
      <c r="FTA90" s="137"/>
      <c r="FTB90" s="137"/>
      <c r="FTC90" s="137"/>
      <c r="FTD90" s="137"/>
      <c r="FTE90" s="137"/>
      <c r="FTF90" s="137"/>
      <c r="FTG90" s="137"/>
      <c r="FTH90" s="137"/>
      <c r="FTI90" s="137"/>
      <c r="FTJ90" s="137"/>
      <c r="FTK90" s="137"/>
      <c r="FTL90" s="137"/>
      <c r="FTM90" s="137"/>
      <c r="FTN90" s="137"/>
      <c r="FTO90" s="137"/>
      <c r="FTP90" s="137"/>
      <c r="FTQ90" s="137"/>
      <c r="FTR90" s="137"/>
      <c r="FTS90" s="137"/>
      <c r="FTT90" s="137"/>
      <c r="FTU90" s="137"/>
      <c r="FTV90" s="137"/>
      <c r="FTW90" s="137"/>
      <c r="FTX90" s="137"/>
      <c r="FTY90" s="137"/>
      <c r="FTZ90" s="137"/>
      <c r="FUA90" s="137"/>
      <c r="FUB90" s="137"/>
      <c r="FUC90" s="137"/>
      <c r="FUD90" s="137"/>
      <c r="FUE90" s="137"/>
      <c r="FUF90" s="137"/>
      <c r="FUG90" s="137"/>
      <c r="FUH90" s="137"/>
      <c r="FUI90" s="137"/>
      <c r="FUJ90" s="137"/>
      <c r="FUK90" s="137"/>
      <c r="FUL90" s="137"/>
      <c r="FUM90" s="137"/>
      <c r="FUN90" s="137"/>
      <c r="FUO90" s="137"/>
      <c r="FUP90" s="137"/>
      <c r="FUQ90" s="137"/>
      <c r="FUR90" s="137"/>
      <c r="FUS90" s="137"/>
      <c r="FUT90" s="137"/>
      <c r="FUU90" s="137"/>
      <c r="FUV90" s="137"/>
      <c r="FUW90" s="137"/>
      <c r="FUX90" s="137"/>
      <c r="FUY90" s="137"/>
      <c r="FUZ90" s="137"/>
      <c r="FVA90" s="137"/>
      <c r="FVB90" s="137"/>
      <c r="FVC90" s="137"/>
      <c r="FVD90" s="137"/>
      <c r="FVE90" s="137"/>
      <c r="FVF90" s="137"/>
      <c r="FVG90" s="137"/>
      <c r="FVH90" s="137"/>
      <c r="FVI90" s="137"/>
      <c r="FVJ90" s="137"/>
      <c r="FVK90" s="137"/>
      <c r="FVL90" s="137"/>
      <c r="FVM90" s="137"/>
      <c r="FVN90" s="137"/>
      <c r="FVO90" s="137"/>
      <c r="FVP90" s="137"/>
      <c r="FVQ90" s="137"/>
      <c r="FVR90" s="137"/>
      <c r="FVS90" s="137"/>
      <c r="FVT90" s="137"/>
      <c r="FVU90" s="137"/>
      <c r="FVV90" s="137"/>
      <c r="FVW90" s="137"/>
      <c r="FVX90" s="137"/>
      <c r="FVY90" s="137"/>
      <c r="FVZ90" s="137"/>
      <c r="FWA90" s="137"/>
      <c r="FWB90" s="137"/>
      <c r="FWC90" s="137"/>
      <c r="FWD90" s="137"/>
      <c r="FWE90" s="137"/>
      <c r="FWF90" s="137"/>
      <c r="FWG90" s="137"/>
      <c r="FWH90" s="137"/>
      <c r="FWI90" s="137"/>
      <c r="FWJ90" s="137"/>
      <c r="FWK90" s="137"/>
      <c r="FWL90" s="137"/>
      <c r="FWM90" s="137"/>
      <c r="FWN90" s="137"/>
      <c r="FWO90" s="137"/>
      <c r="FWP90" s="137"/>
      <c r="FWQ90" s="137"/>
      <c r="FWR90" s="137"/>
      <c r="FWS90" s="137"/>
      <c r="FWT90" s="137"/>
      <c r="FWU90" s="137"/>
      <c r="FWV90" s="137"/>
      <c r="FWW90" s="137"/>
      <c r="FWX90" s="137"/>
      <c r="FWY90" s="137"/>
      <c r="FWZ90" s="137"/>
      <c r="FXA90" s="137"/>
      <c r="FXB90" s="137"/>
      <c r="FXC90" s="137"/>
      <c r="FXD90" s="137"/>
      <c r="FXE90" s="137"/>
      <c r="FXF90" s="137"/>
      <c r="FXG90" s="137"/>
      <c r="FXH90" s="137"/>
      <c r="FXI90" s="137"/>
      <c r="FXJ90" s="137"/>
      <c r="FXK90" s="137"/>
      <c r="FXL90" s="137"/>
      <c r="FXM90" s="137"/>
      <c r="FXN90" s="137"/>
      <c r="FXO90" s="137"/>
      <c r="FXP90" s="137"/>
      <c r="FXQ90" s="137"/>
      <c r="FXR90" s="137"/>
      <c r="FXS90" s="137"/>
      <c r="FXT90" s="137"/>
      <c r="FXU90" s="137"/>
      <c r="FXV90" s="137"/>
      <c r="FXW90" s="137"/>
      <c r="FXX90" s="137"/>
      <c r="FXY90" s="137"/>
      <c r="FXZ90" s="137"/>
      <c r="FYA90" s="137"/>
      <c r="FYB90" s="137"/>
      <c r="FYC90" s="137"/>
      <c r="FYD90" s="137"/>
      <c r="FYE90" s="137"/>
      <c r="FYF90" s="137"/>
      <c r="FYG90" s="137"/>
      <c r="FYH90" s="137"/>
      <c r="FYI90" s="137"/>
      <c r="FYJ90" s="137"/>
      <c r="FYK90" s="137"/>
      <c r="FYL90" s="137"/>
      <c r="FYM90" s="137"/>
      <c r="FYN90" s="137"/>
      <c r="FYO90" s="137"/>
      <c r="FYP90" s="137"/>
      <c r="FYQ90" s="137"/>
      <c r="FYR90" s="137"/>
      <c r="FYS90" s="137"/>
      <c r="FYT90" s="137"/>
      <c r="FYU90" s="137"/>
      <c r="FYV90" s="137"/>
      <c r="FYW90" s="137"/>
      <c r="FYX90" s="137"/>
      <c r="FYY90" s="137"/>
      <c r="FYZ90" s="137"/>
      <c r="FZA90" s="137"/>
      <c r="FZB90" s="137"/>
      <c r="FZC90" s="137"/>
      <c r="FZD90" s="137"/>
      <c r="FZE90" s="137"/>
      <c r="FZF90" s="137"/>
      <c r="FZG90" s="137"/>
      <c r="FZH90" s="137"/>
      <c r="FZI90" s="137"/>
      <c r="FZJ90" s="137"/>
      <c r="FZK90" s="137"/>
      <c r="FZL90" s="137"/>
      <c r="FZM90" s="137"/>
      <c r="FZN90" s="137"/>
      <c r="FZO90" s="137"/>
      <c r="FZP90" s="137"/>
      <c r="FZQ90" s="137"/>
      <c r="FZR90" s="137"/>
      <c r="FZS90" s="137"/>
      <c r="FZT90" s="137"/>
      <c r="FZU90" s="137"/>
      <c r="FZV90" s="137"/>
      <c r="FZW90" s="137"/>
      <c r="FZX90" s="137"/>
      <c r="FZY90" s="137"/>
      <c r="FZZ90" s="137"/>
      <c r="GAA90" s="137"/>
      <c r="GAB90" s="137"/>
      <c r="GAC90" s="137"/>
      <c r="GAD90" s="137"/>
      <c r="GAE90" s="137"/>
      <c r="GAF90" s="137"/>
      <c r="GAG90" s="137"/>
      <c r="GAH90" s="137"/>
      <c r="GAI90" s="137"/>
      <c r="GAJ90" s="137"/>
      <c r="GAK90" s="137"/>
      <c r="GAL90" s="137"/>
      <c r="GAM90" s="137"/>
      <c r="GAN90" s="137"/>
      <c r="GAO90" s="137"/>
      <c r="GAP90" s="137"/>
      <c r="GAQ90" s="137"/>
      <c r="GAR90" s="137"/>
      <c r="GAS90" s="137"/>
      <c r="GAT90" s="137"/>
      <c r="GAU90" s="137"/>
      <c r="GAV90" s="137"/>
      <c r="GAW90" s="137"/>
      <c r="GAX90" s="137"/>
      <c r="GAY90" s="137"/>
      <c r="GAZ90" s="137"/>
      <c r="GBA90" s="137"/>
      <c r="GBB90" s="137"/>
      <c r="GBC90" s="137"/>
      <c r="GBD90" s="137"/>
      <c r="GBE90" s="137"/>
      <c r="GBF90" s="137"/>
      <c r="GBG90" s="137"/>
      <c r="GBH90" s="137"/>
      <c r="GBI90" s="137"/>
      <c r="GBJ90" s="137"/>
      <c r="GBK90" s="137"/>
      <c r="GBL90" s="137"/>
      <c r="GBM90" s="137"/>
      <c r="GBN90" s="137"/>
      <c r="GBO90" s="137"/>
      <c r="GBP90" s="137"/>
      <c r="GBQ90" s="137"/>
      <c r="GBR90" s="137"/>
      <c r="GBS90" s="137"/>
      <c r="GBT90" s="137"/>
      <c r="GBU90" s="137"/>
      <c r="GBV90" s="137"/>
      <c r="GBW90" s="137"/>
      <c r="GBX90" s="137"/>
      <c r="GBY90" s="137"/>
      <c r="GBZ90" s="137"/>
      <c r="GCA90" s="137"/>
      <c r="GCB90" s="137"/>
      <c r="GCC90" s="137"/>
      <c r="GCD90" s="137"/>
      <c r="GCE90" s="137"/>
      <c r="GCF90" s="137"/>
      <c r="GCG90" s="137"/>
      <c r="GCH90" s="137"/>
      <c r="GCI90" s="137"/>
      <c r="GCJ90" s="137"/>
      <c r="GCK90" s="137"/>
      <c r="GCL90" s="137"/>
      <c r="GCM90" s="137"/>
      <c r="GCN90" s="137"/>
      <c r="GCO90" s="137"/>
      <c r="GCP90" s="137"/>
      <c r="GCQ90" s="137"/>
      <c r="GCR90" s="137"/>
      <c r="GCS90" s="137"/>
      <c r="GCT90" s="137"/>
      <c r="GCU90" s="137"/>
      <c r="GCV90" s="137"/>
      <c r="GCW90" s="137"/>
      <c r="GCX90" s="137"/>
      <c r="GCY90" s="137"/>
      <c r="GCZ90" s="137"/>
      <c r="GDA90" s="137"/>
      <c r="GDB90" s="137"/>
      <c r="GDC90" s="137"/>
      <c r="GDD90" s="137"/>
      <c r="GDE90" s="137"/>
      <c r="GDF90" s="137"/>
      <c r="GDG90" s="137"/>
      <c r="GDH90" s="137"/>
      <c r="GDI90" s="137"/>
      <c r="GDJ90" s="137"/>
      <c r="GDK90" s="137"/>
      <c r="GDL90" s="137"/>
      <c r="GDM90" s="137"/>
      <c r="GDN90" s="137"/>
      <c r="GDO90" s="137"/>
      <c r="GDP90" s="137"/>
      <c r="GDQ90" s="137"/>
      <c r="GDR90" s="137"/>
      <c r="GDS90" s="137"/>
      <c r="GDT90" s="137"/>
      <c r="GDU90" s="137"/>
      <c r="GDV90" s="137"/>
      <c r="GDW90" s="137"/>
      <c r="GDX90" s="137"/>
      <c r="GDY90" s="137"/>
      <c r="GDZ90" s="137"/>
      <c r="GEA90" s="137"/>
      <c r="GEB90" s="137"/>
      <c r="GEC90" s="137"/>
      <c r="GED90" s="137"/>
      <c r="GEE90" s="137"/>
      <c r="GEF90" s="137"/>
      <c r="GEG90" s="137"/>
      <c r="GEH90" s="137"/>
      <c r="GEI90" s="137"/>
      <c r="GEJ90" s="137"/>
      <c r="GEK90" s="137"/>
      <c r="GEL90" s="137"/>
      <c r="GEM90" s="137"/>
      <c r="GEN90" s="137"/>
      <c r="GEO90" s="137"/>
      <c r="GEP90" s="137"/>
      <c r="GEQ90" s="137"/>
      <c r="GER90" s="137"/>
      <c r="GES90" s="137"/>
      <c r="GET90" s="137"/>
      <c r="GEU90" s="137"/>
      <c r="GEV90" s="137"/>
      <c r="GEW90" s="137"/>
      <c r="GEX90" s="137"/>
      <c r="GEY90" s="137"/>
      <c r="GEZ90" s="137"/>
      <c r="GFA90" s="137"/>
      <c r="GFB90" s="137"/>
      <c r="GFC90" s="137"/>
      <c r="GFD90" s="137"/>
      <c r="GFE90" s="137"/>
      <c r="GFF90" s="137"/>
      <c r="GFG90" s="137"/>
      <c r="GFH90" s="137"/>
      <c r="GFI90" s="137"/>
      <c r="GFJ90" s="137"/>
      <c r="GFK90" s="137"/>
      <c r="GFL90" s="137"/>
      <c r="GFM90" s="137"/>
      <c r="GFN90" s="137"/>
      <c r="GFO90" s="137"/>
      <c r="GFP90" s="137"/>
      <c r="GFQ90" s="137"/>
      <c r="GFR90" s="137"/>
      <c r="GFS90" s="137"/>
      <c r="GFT90" s="137"/>
      <c r="GFU90" s="137"/>
      <c r="GFV90" s="137"/>
      <c r="GFW90" s="137"/>
      <c r="GFX90" s="137"/>
      <c r="GFY90" s="137"/>
      <c r="GFZ90" s="137"/>
      <c r="GGA90" s="137"/>
      <c r="GGB90" s="137"/>
      <c r="GGC90" s="137"/>
      <c r="GGD90" s="137"/>
      <c r="GGE90" s="137"/>
      <c r="GGF90" s="137"/>
      <c r="GGG90" s="137"/>
      <c r="GGH90" s="137"/>
      <c r="GGI90" s="137"/>
      <c r="GGJ90" s="137"/>
      <c r="GGK90" s="137"/>
      <c r="GGL90" s="137"/>
      <c r="GGM90" s="137"/>
      <c r="GGN90" s="137"/>
      <c r="GGO90" s="137"/>
      <c r="GGP90" s="137"/>
      <c r="GGQ90" s="137"/>
      <c r="GGR90" s="137"/>
      <c r="GGS90" s="137"/>
      <c r="GGT90" s="137"/>
      <c r="GGU90" s="137"/>
      <c r="GGV90" s="137"/>
      <c r="GGW90" s="137"/>
      <c r="GGX90" s="137"/>
      <c r="GGY90" s="137"/>
      <c r="GGZ90" s="137"/>
      <c r="GHA90" s="137"/>
      <c r="GHB90" s="137"/>
      <c r="GHC90" s="137"/>
      <c r="GHD90" s="137"/>
      <c r="GHE90" s="137"/>
      <c r="GHF90" s="137"/>
      <c r="GHG90" s="137"/>
      <c r="GHH90" s="137"/>
      <c r="GHI90" s="137"/>
      <c r="GHJ90" s="137"/>
      <c r="GHK90" s="137"/>
      <c r="GHL90" s="137"/>
      <c r="GHM90" s="137"/>
      <c r="GHN90" s="137"/>
      <c r="GHO90" s="137"/>
      <c r="GHP90" s="137"/>
      <c r="GHQ90" s="137"/>
      <c r="GHR90" s="137"/>
      <c r="GHS90" s="137"/>
      <c r="GHT90" s="137"/>
      <c r="GHU90" s="137"/>
      <c r="GHV90" s="137"/>
      <c r="GHW90" s="137"/>
      <c r="GHX90" s="137"/>
      <c r="GHY90" s="137"/>
      <c r="GHZ90" s="137"/>
      <c r="GIA90" s="137"/>
      <c r="GIB90" s="137"/>
      <c r="GIC90" s="137"/>
      <c r="GID90" s="137"/>
      <c r="GIE90" s="137"/>
      <c r="GIF90" s="137"/>
      <c r="GIG90" s="137"/>
      <c r="GIH90" s="137"/>
      <c r="GII90" s="137"/>
      <c r="GIJ90" s="137"/>
      <c r="GIK90" s="137"/>
      <c r="GIL90" s="137"/>
      <c r="GIM90" s="137"/>
      <c r="GIN90" s="137"/>
      <c r="GIO90" s="137"/>
      <c r="GIP90" s="137"/>
      <c r="GIQ90" s="137"/>
      <c r="GIR90" s="137"/>
      <c r="GIS90" s="137"/>
      <c r="GIT90" s="137"/>
      <c r="GIU90" s="137"/>
      <c r="GIV90" s="137"/>
      <c r="GIW90" s="137"/>
      <c r="GIX90" s="137"/>
      <c r="GIY90" s="137"/>
      <c r="GIZ90" s="137"/>
      <c r="GJA90" s="137"/>
      <c r="GJB90" s="137"/>
      <c r="GJC90" s="137"/>
      <c r="GJD90" s="137"/>
      <c r="GJE90" s="137"/>
      <c r="GJF90" s="137"/>
      <c r="GJG90" s="137"/>
      <c r="GJH90" s="137"/>
      <c r="GJI90" s="137"/>
      <c r="GJJ90" s="137"/>
      <c r="GJK90" s="137"/>
      <c r="GJL90" s="137"/>
      <c r="GJM90" s="137"/>
      <c r="GJN90" s="137"/>
      <c r="GJO90" s="137"/>
      <c r="GJP90" s="137"/>
      <c r="GJQ90" s="137"/>
      <c r="GJR90" s="137"/>
      <c r="GJS90" s="137"/>
      <c r="GJT90" s="137"/>
      <c r="GJU90" s="137"/>
      <c r="GJV90" s="137"/>
      <c r="GJW90" s="137"/>
      <c r="GJX90" s="137"/>
      <c r="GJY90" s="137"/>
      <c r="GJZ90" s="137"/>
      <c r="GKA90" s="137"/>
      <c r="GKB90" s="137"/>
      <c r="GKC90" s="137"/>
      <c r="GKD90" s="137"/>
      <c r="GKE90" s="137"/>
      <c r="GKF90" s="137"/>
      <c r="GKG90" s="137"/>
      <c r="GKH90" s="137"/>
      <c r="GKI90" s="137"/>
      <c r="GKJ90" s="137"/>
      <c r="GKK90" s="137"/>
      <c r="GKL90" s="137"/>
      <c r="GKM90" s="137"/>
      <c r="GKN90" s="137"/>
      <c r="GKO90" s="137"/>
      <c r="GKP90" s="137"/>
      <c r="GKQ90" s="137"/>
      <c r="GKR90" s="137"/>
      <c r="GKS90" s="137"/>
      <c r="GKT90" s="137"/>
      <c r="GKU90" s="137"/>
      <c r="GKV90" s="137"/>
      <c r="GKW90" s="137"/>
      <c r="GKX90" s="137"/>
      <c r="GKY90" s="137"/>
      <c r="GKZ90" s="137"/>
      <c r="GLA90" s="137"/>
      <c r="GLB90" s="137"/>
      <c r="GLC90" s="137"/>
      <c r="GLD90" s="137"/>
      <c r="GLE90" s="137"/>
      <c r="GLF90" s="137"/>
      <c r="GLG90" s="137"/>
      <c r="GLH90" s="137"/>
      <c r="GLI90" s="137"/>
      <c r="GLJ90" s="137"/>
      <c r="GLK90" s="137"/>
      <c r="GLL90" s="137"/>
      <c r="GLM90" s="137"/>
      <c r="GLN90" s="137"/>
      <c r="GLO90" s="137"/>
      <c r="GLP90" s="137"/>
      <c r="GLQ90" s="137"/>
      <c r="GLR90" s="137"/>
      <c r="GLS90" s="137"/>
      <c r="GLT90" s="137"/>
      <c r="GLU90" s="137"/>
      <c r="GLV90" s="137"/>
      <c r="GLW90" s="137"/>
      <c r="GLX90" s="137"/>
      <c r="GLY90" s="137"/>
      <c r="GLZ90" s="137"/>
      <c r="GMA90" s="137"/>
      <c r="GMB90" s="137"/>
      <c r="GMC90" s="137"/>
      <c r="GMD90" s="137"/>
      <c r="GME90" s="137"/>
      <c r="GMF90" s="137"/>
      <c r="GMG90" s="137"/>
      <c r="GMH90" s="137"/>
      <c r="GMI90" s="137"/>
      <c r="GMJ90" s="137"/>
      <c r="GMK90" s="137"/>
      <c r="GML90" s="137"/>
      <c r="GMM90" s="137"/>
      <c r="GMN90" s="137"/>
      <c r="GMO90" s="137"/>
      <c r="GMP90" s="137"/>
      <c r="GMQ90" s="137"/>
      <c r="GMR90" s="137"/>
      <c r="GMS90" s="137"/>
      <c r="GMT90" s="137"/>
      <c r="GMU90" s="137"/>
      <c r="GMV90" s="137"/>
      <c r="GMW90" s="137"/>
      <c r="GMX90" s="137"/>
      <c r="GMY90" s="137"/>
      <c r="GMZ90" s="137"/>
      <c r="GNA90" s="137"/>
      <c r="GNB90" s="137"/>
      <c r="GNC90" s="137"/>
      <c r="GND90" s="137"/>
      <c r="GNE90" s="137"/>
      <c r="GNF90" s="137"/>
      <c r="GNG90" s="137"/>
      <c r="GNH90" s="137"/>
      <c r="GNI90" s="137"/>
      <c r="GNJ90" s="137"/>
      <c r="GNK90" s="137"/>
      <c r="GNL90" s="137"/>
      <c r="GNM90" s="137"/>
      <c r="GNN90" s="137"/>
      <c r="GNO90" s="137"/>
      <c r="GNP90" s="137"/>
      <c r="GNQ90" s="137"/>
      <c r="GNR90" s="137"/>
      <c r="GNS90" s="137"/>
      <c r="GNT90" s="137"/>
      <c r="GNU90" s="137"/>
      <c r="GNV90" s="137"/>
      <c r="GNW90" s="137"/>
      <c r="GNX90" s="137"/>
      <c r="GNY90" s="137"/>
      <c r="GNZ90" s="137"/>
      <c r="GOA90" s="137"/>
      <c r="GOB90" s="137"/>
      <c r="GOC90" s="137"/>
      <c r="GOD90" s="137"/>
      <c r="GOE90" s="137"/>
      <c r="GOF90" s="137"/>
      <c r="GOG90" s="137"/>
      <c r="GOH90" s="137"/>
      <c r="GOI90" s="137"/>
      <c r="GOJ90" s="137"/>
      <c r="GOK90" s="137"/>
      <c r="GOL90" s="137"/>
      <c r="GOM90" s="137"/>
      <c r="GON90" s="137"/>
      <c r="GOO90" s="137"/>
      <c r="GOP90" s="137"/>
      <c r="GOQ90" s="137"/>
      <c r="GOR90" s="137"/>
      <c r="GOS90" s="137"/>
      <c r="GOT90" s="137"/>
      <c r="GOU90" s="137"/>
      <c r="GOV90" s="137"/>
      <c r="GOW90" s="137"/>
      <c r="GOX90" s="137"/>
      <c r="GOY90" s="137"/>
      <c r="GOZ90" s="137"/>
      <c r="GPA90" s="137"/>
      <c r="GPB90" s="137"/>
      <c r="GPC90" s="137"/>
      <c r="GPD90" s="137"/>
      <c r="GPE90" s="137"/>
      <c r="GPF90" s="137"/>
      <c r="GPG90" s="137"/>
      <c r="GPH90" s="137"/>
      <c r="GPI90" s="137"/>
      <c r="GPJ90" s="137"/>
      <c r="GPK90" s="137"/>
      <c r="GPL90" s="137"/>
      <c r="GPM90" s="137"/>
      <c r="GPN90" s="137"/>
      <c r="GPO90" s="137"/>
      <c r="GPP90" s="137"/>
      <c r="GPQ90" s="137"/>
      <c r="GPR90" s="137"/>
      <c r="GPS90" s="137"/>
      <c r="GPT90" s="137"/>
      <c r="GPU90" s="137"/>
      <c r="GPV90" s="137"/>
      <c r="GPW90" s="137"/>
      <c r="GPX90" s="137"/>
      <c r="GPY90" s="137"/>
      <c r="GPZ90" s="137"/>
      <c r="GQA90" s="137"/>
      <c r="GQB90" s="137"/>
      <c r="GQC90" s="137"/>
      <c r="GQD90" s="137"/>
      <c r="GQE90" s="137"/>
      <c r="GQF90" s="137"/>
      <c r="GQG90" s="137"/>
      <c r="GQH90" s="137"/>
      <c r="GQI90" s="137"/>
      <c r="GQJ90" s="137"/>
      <c r="GQK90" s="137"/>
      <c r="GQL90" s="137"/>
      <c r="GQM90" s="137"/>
      <c r="GQN90" s="137"/>
      <c r="GQO90" s="137"/>
      <c r="GQP90" s="137"/>
      <c r="GQQ90" s="137"/>
      <c r="GQR90" s="137"/>
      <c r="GQS90" s="137"/>
      <c r="GQT90" s="137"/>
      <c r="GQU90" s="137"/>
      <c r="GQV90" s="137"/>
      <c r="GQW90" s="137"/>
      <c r="GQX90" s="137"/>
      <c r="GQY90" s="137"/>
      <c r="GQZ90" s="137"/>
      <c r="GRA90" s="137"/>
      <c r="GRB90" s="137"/>
      <c r="GRC90" s="137"/>
      <c r="GRD90" s="137"/>
      <c r="GRE90" s="137"/>
      <c r="GRF90" s="137"/>
      <c r="GRG90" s="137"/>
      <c r="GRH90" s="137"/>
      <c r="GRI90" s="137"/>
      <c r="GRJ90" s="137"/>
      <c r="GRK90" s="137"/>
      <c r="GRL90" s="137"/>
      <c r="GRM90" s="137"/>
      <c r="GRN90" s="137"/>
      <c r="GRO90" s="137"/>
      <c r="GRP90" s="137"/>
      <c r="GRQ90" s="137"/>
      <c r="GRR90" s="137"/>
      <c r="GRS90" s="137"/>
      <c r="GRT90" s="137"/>
      <c r="GRU90" s="137"/>
      <c r="GRV90" s="137"/>
      <c r="GRW90" s="137"/>
      <c r="GRX90" s="137"/>
      <c r="GRY90" s="137"/>
      <c r="GRZ90" s="137"/>
      <c r="GSA90" s="137"/>
      <c r="GSB90" s="137"/>
      <c r="GSC90" s="137"/>
      <c r="GSD90" s="137"/>
      <c r="GSE90" s="137"/>
      <c r="GSF90" s="137"/>
      <c r="GSG90" s="137"/>
      <c r="GSH90" s="137"/>
      <c r="GSI90" s="137"/>
      <c r="GSJ90" s="137"/>
      <c r="GSK90" s="137"/>
      <c r="GSL90" s="137"/>
      <c r="GSM90" s="137"/>
      <c r="GSN90" s="137"/>
      <c r="GSO90" s="137"/>
      <c r="GSP90" s="137"/>
      <c r="GSQ90" s="137"/>
      <c r="GSR90" s="137"/>
      <c r="GSS90" s="137"/>
      <c r="GST90" s="137"/>
      <c r="GSU90" s="137"/>
      <c r="GSV90" s="137"/>
      <c r="GSW90" s="137"/>
      <c r="GSX90" s="137"/>
      <c r="GSY90" s="137"/>
      <c r="GSZ90" s="137"/>
      <c r="GTA90" s="137"/>
      <c r="GTB90" s="137"/>
      <c r="GTC90" s="137"/>
      <c r="GTD90" s="137"/>
      <c r="GTE90" s="137"/>
      <c r="GTF90" s="137"/>
      <c r="GTG90" s="137"/>
      <c r="GTH90" s="137"/>
      <c r="GTI90" s="137"/>
      <c r="GTJ90" s="137"/>
      <c r="GTK90" s="137"/>
      <c r="GTL90" s="137"/>
      <c r="GTM90" s="137"/>
      <c r="GTN90" s="137"/>
      <c r="GTO90" s="137"/>
      <c r="GTP90" s="137"/>
      <c r="GTQ90" s="137"/>
      <c r="GTR90" s="137"/>
      <c r="GTS90" s="137"/>
      <c r="GTT90" s="137"/>
      <c r="GTU90" s="137"/>
      <c r="GTV90" s="137"/>
      <c r="GTW90" s="137"/>
      <c r="GTX90" s="137"/>
      <c r="GTY90" s="137"/>
      <c r="GTZ90" s="137"/>
      <c r="GUA90" s="137"/>
      <c r="GUB90" s="137"/>
      <c r="GUC90" s="137"/>
      <c r="GUD90" s="137"/>
      <c r="GUE90" s="137"/>
      <c r="GUF90" s="137"/>
      <c r="GUG90" s="137"/>
      <c r="GUH90" s="137"/>
      <c r="GUI90" s="137"/>
      <c r="GUJ90" s="137"/>
      <c r="GUK90" s="137"/>
      <c r="GUL90" s="137"/>
      <c r="GUM90" s="137"/>
      <c r="GUN90" s="137"/>
      <c r="GUO90" s="137"/>
      <c r="GUP90" s="137"/>
      <c r="GUQ90" s="137"/>
      <c r="GUR90" s="137"/>
      <c r="GUS90" s="137"/>
      <c r="GUT90" s="137"/>
      <c r="GUU90" s="137"/>
      <c r="GUV90" s="137"/>
      <c r="GUW90" s="137"/>
      <c r="GUX90" s="137"/>
      <c r="GUY90" s="137"/>
      <c r="GUZ90" s="137"/>
      <c r="GVA90" s="137"/>
      <c r="GVB90" s="137"/>
      <c r="GVC90" s="137"/>
      <c r="GVD90" s="137"/>
      <c r="GVE90" s="137"/>
      <c r="GVF90" s="137"/>
      <c r="GVG90" s="137"/>
      <c r="GVH90" s="137"/>
      <c r="GVI90" s="137"/>
      <c r="GVJ90" s="137"/>
      <c r="GVK90" s="137"/>
      <c r="GVL90" s="137"/>
      <c r="GVM90" s="137"/>
      <c r="GVN90" s="137"/>
      <c r="GVO90" s="137"/>
      <c r="GVP90" s="137"/>
      <c r="GVQ90" s="137"/>
      <c r="GVR90" s="137"/>
      <c r="GVS90" s="137"/>
      <c r="GVT90" s="137"/>
      <c r="GVU90" s="137"/>
      <c r="GVV90" s="137"/>
      <c r="GVW90" s="137"/>
      <c r="GVX90" s="137"/>
      <c r="GVY90" s="137"/>
      <c r="GVZ90" s="137"/>
      <c r="GWA90" s="137"/>
      <c r="GWB90" s="137"/>
      <c r="GWC90" s="137"/>
      <c r="GWD90" s="137"/>
      <c r="GWE90" s="137"/>
      <c r="GWF90" s="137"/>
      <c r="GWG90" s="137"/>
      <c r="GWH90" s="137"/>
      <c r="GWI90" s="137"/>
      <c r="GWJ90" s="137"/>
      <c r="GWK90" s="137"/>
      <c r="GWL90" s="137"/>
      <c r="GWM90" s="137"/>
      <c r="GWN90" s="137"/>
      <c r="GWO90" s="137"/>
      <c r="GWP90" s="137"/>
      <c r="GWQ90" s="137"/>
      <c r="GWR90" s="137"/>
      <c r="GWS90" s="137"/>
      <c r="GWT90" s="137"/>
      <c r="GWU90" s="137"/>
      <c r="GWV90" s="137"/>
      <c r="GWW90" s="137"/>
      <c r="GWX90" s="137"/>
      <c r="GWY90" s="137"/>
      <c r="GWZ90" s="137"/>
      <c r="GXA90" s="137"/>
      <c r="GXB90" s="137"/>
      <c r="GXC90" s="137"/>
      <c r="GXD90" s="137"/>
      <c r="GXE90" s="137"/>
      <c r="GXF90" s="137"/>
      <c r="GXG90" s="137"/>
      <c r="GXH90" s="137"/>
      <c r="GXI90" s="137"/>
      <c r="GXJ90" s="137"/>
      <c r="GXK90" s="137"/>
      <c r="GXL90" s="137"/>
      <c r="GXM90" s="137"/>
      <c r="GXN90" s="137"/>
      <c r="GXO90" s="137"/>
      <c r="GXP90" s="137"/>
      <c r="GXQ90" s="137"/>
      <c r="GXR90" s="137"/>
      <c r="GXS90" s="137"/>
      <c r="GXT90" s="137"/>
      <c r="GXU90" s="137"/>
      <c r="GXV90" s="137"/>
      <c r="GXW90" s="137"/>
      <c r="GXX90" s="137"/>
      <c r="GXY90" s="137"/>
      <c r="GXZ90" s="137"/>
      <c r="GYA90" s="137"/>
      <c r="GYB90" s="137"/>
      <c r="GYC90" s="137"/>
      <c r="GYD90" s="137"/>
      <c r="GYE90" s="137"/>
      <c r="GYF90" s="137"/>
      <c r="GYG90" s="137"/>
      <c r="GYH90" s="137"/>
      <c r="GYI90" s="137"/>
      <c r="GYJ90" s="137"/>
      <c r="GYK90" s="137"/>
      <c r="GYL90" s="137"/>
      <c r="GYM90" s="137"/>
      <c r="GYN90" s="137"/>
      <c r="GYO90" s="137"/>
      <c r="GYP90" s="137"/>
      <c r="GYQ90" s="137"/>
      <c r="GYR90" s="137"/>
      <c r="GYS90" s="137"/>
      <c r="GYT90" s="137"/>
      <c r="GYU90" s="137"/>
      <c r="GYV90" s="137"/>
      <c r="GYW90" s="137"/>
      <c r="GYX90" s="137"/>
      <c r="GYY90" s="137"/>
      <c r="GYZ90" s="137"/>
      <c r="GZA90" s="137"/>
      <c r="GZB90" s="137"/>
      <c r="GZC90" s="137"/>
      <c r="GZD90" s="137"/>
      <c r="GZE90" s="137"/>
      <c r="GZF90" s="137"/>
      <c r="GZG90" s="137"/>
      <c r="GZH90" s="137"/>
      <c r="GZI90" s="137"/>
      <c r="GZJ90" s="137"/>
      <c r="GZK90" s="137"/>
      <c r="GZL90" s="137"/>
      <c r="GZM90" s="137"/>
      <c r="GZN90" s="137"/>
      <c r="GZO90" s="137"/>
      <c r="GZP90" s="137"/>
      <c r="GZQ90" s="137"/>
      <c r="GZR90" s="137"/>
      <c r="GZS90" s="137"/>
      <c r="GZT90" s="137"/>
      <c r="GZU90" s="137"/>
      <c r="GZV90" s="137"/>
      <c r="GZW90" s="137"/>
      <c r="GZX90" s="137"/>
      <c r="GZY90" s="137"/>
      <c r="GZZ90" s="137"/>
      <c r="HAA90" s="137"/>
      <c r="HAB90" s="137"/>
      <c r="HAC90" s="137"/>
      <c r="HAD90" s="137"/>
      <c r="HAE90" s="137"/>
      <c r="HAF90" s="137"/>
      <c r="HAG90" s="137"/>
      <c r="HAH90" s="137"/>
      <c r="HAI90" s="137"/>
      <c r="HAJ90" s="137"/>
      <c r="HAK90" s="137"/>
      <c r="HAL90" s="137"/>
      <c r="HAM90" s="137"/>
      <c r="HAN90" s="137"/>
      <c r="HAO90" s="137"/>
      <c r="HAP90" s="137"/>
      <c r="HAQ90" s="137"/>
      <c r="HAR90" s="137"/>
      <c r="HAS90" s="137"/>
      <c r="HAT90" s="137"/>
      <c r="HAU90" s="137"/>
      <c r="HAV90" s="137"/>
      <c r="HAW90" s="137"/>
      <c r="HAX90" s="137"/>
      <c r="HAY90" s="137"/>
      <c r="HAZ90" s="137"/>
      <c r="HBA90" s="137"/>
      <c r="HBB90" s="137"/>
      <c r="HBC90" s="137"/>
      <c r="HBD90" s="137"/>
      <c r="HBE90" s="137"/>
      <c r="HBF90" s="137"/>
      <c r="HBG90" s="137"/>
      <c r="HBH90" s="137"/>
      <c r="HBI90" s="137"/>
      <c r="HBJ90" s="137"/>
      <c r="HBK90" s="137"/>
      <c r="HBL90" s="137"/>
      <c r="HBM90" s="137"/>
      <c r="HBN90" s="137"/>
      <c r="HBO90" s="137"/>
      <c r="HBP90" s="137"/>
      <c r="HBQ90" s="137"/>
      <c r="HBR90" s="137"/>
      <c r="HBS90" s="137"/>
      <c r="HBT90" s="137"/>
      <c r="HBU90" s="137"/>
      <c r="HBV90" s="137"/>
      <c r="HBW90" s="137"/>
      <c r="HBX90" s="137"/>
      <c r="HBY90" s="137"/>
      <c r="HBZ90" s="137"/>
      <c r="HCA90" s="137"/>
      <c r="HCB90" s="137"/>
      <c r="HCC90" s="137"/>
      <c r="HCD90" s="137"/>
      <c r="HCE90" s="137"/>
      <c r="HCF90" s="137"/>
      <c r="HCG90" s="137"/>
      <c r="HCH90" s="137"/>
      <c r="HCI90" s="137"/>
      <c r="HCJ90" s="137"/>
      <c r="HCK90" s="137"/>
      <c r="HCL90" s="137"/>
      <c r="HCM90" s="137"/>
      <c r="HCN90" s="137"/>
      <c r="HCO90" s="137"/>
      <c r="HCP90" s="137"/>
      <c r="HCQ90" s="137"/>
      <c r="HCR90" s="137"/>
      <c r="HCS90" s="137"/>
      <c r="HCT90" s="137"/>
      <c r="HCU90" s="137"/>
      <c r="HCV90" s="137"/>
      <c r="HCW90" s="137"/>
      <c r="HCX90" s="137"/>
      <c r="HCY90" s="137"/>
      <c r="HCZ90" s="137"/>
      <c r="HDA90" s="137"/>
      <c r="HDB90" s="137"/>
      <c r="HDC90" s="137"/>
      <c r="HDD90" s="137"/>
      <c r="HDE90" s="137"/>
      <c r="HDF90" s="137"/>
      <c r="HDG90" s="137"/>
      <c r="HDH90" s="137"/>
      <c r="HDI90" s="137"/>
      <c r="HDJ90" s="137"/>
      <c r="HDK90" s="137"/>
      <c r="HDL90" s="137"/>
      <c r="HDM90" s="137"/>
      <c r="HDN90" s="137"/>
      <c r="HDO90" s="137"/>
      <c r="HDP90" s="137"/>
      <c r="HDQ90" s="137"/>
      <c r="HDR90" s="137"/>
      <c r="HDS90" s="137"/>
      <c r="HDT90" s="137"/>
      <c r="HDU90" s="137"/>
      <c r="HDV90" s="137"/>
      <c r="HDW90" s="137"/>
      <c r="HDX90" s="137"/>
      <c r="HDY90" s="137"/>
      <c r="HDZ90" s="137"/>
      <c r="HEA90" s="137"/>
      <c r="HEB90" s="137"/>
      <c r="HEC90" s="137"/>
      <c r="HED90" s="137"/>
      <c r="HEE90" s="137"/>
      <c r="HEF90" s="137"/>
      <c r="HEG90" s="137"/>
      <c r="HEH90" s="137"/>
      <c r="HEI90" s="137"/>
      <c r="HEJ90" s="137"/>
      <c r="HEK90" s="137"/>
      <c r="HEL90" s="137"/>
      <c r="HEM90" s="137"/>
      <c r="HEN90" s="137"/>
      <c r="HEO90" s="137"/>
      <c r="HEP90" s="137"/>
      <c r="HEQ90" s="137"/>
      <c r="HER90" s="137"/>
      <c r="HES90" s="137"/>
      <c r="HET90" s="137"/>
      <c r="HEU90" s="137"/>
      <c r="HEV90" s="137"/>
      <c r="HEW90" s="137"/>
      <c r="HEX90" s="137"/>
      <c r="HEY90" s="137"/>
      <c r="HEZ90" s="137"/>
      <c r="HFA90" s="137"/>
      <c r="HFB90" s="137"/>
      <c r="HFC90" s="137"/>
      <c r="HFD90" s="137"/>
      <c r="HFE90" s="137"/>
      <c r="HFF90" s="137"/>
      <c r="HFG90" s="137"/>
      <c r="HFH90" s="137"/>
      <c r="HFI90" s="137"/>
      <c r="HFJ90" s="137"/>
      <c r="HFK90" s="137"/>
      <c r="HFL90" s="137"/>
      <c r="HFM90" s="137"/>
      <c r="HFN90" s="137"/>
      <c r="HFO90" s="137"/>
      <c r="HFP90" s="137"/>
      <c r="HFQ90" s="137"/>
      <c r="HFR90" s="137"/>
      <c r="HFS90" s="137"/>
      <c r="HFT90" s="137"/>
      <c r="HFU90" s="137"/>
      <c r="HFV90" s="137"/>
      <c r="HFW90" s="137"/>
      <c r="HFX90" s="137"/>
      <c r="HFY90" s="137"/>
      <c r="HFZ90" s="137"/>
      <c r="HGA90" s="137"/>
      <c r="HGB90" s="137"/>
      <c r="HGC90" s="137"/>
      <c r="HGD90" s="137"/>
      <c r="HGE90" s="137"/>
      <c r="HGF90" s="137"/>
      <c r="HGG90" s="137"/>
      <c r="HGH90" s="137"/>
      <c r="HGI90" s="137"/>
      <c r="HGJ90" s="137"/>
      <c r="HGK90" s="137"/>
      <c r="HGL90" s="137"/>
      <c r="HGM90" s="137"/>
      <c r="HGN90" s="137"/>
      <c r="HGO90" s="137"/>
      <c r="HGP90" s="137"/>
      <c r="HGQ90" s="137"/>
      <c r="HGR90" s="137"/>
      <c r="HGS90" s="137"/>
      <c r="HGT90" s="137"/>
      <c r="HGU90" s="137"/>
      <c r="HGV90" s="137"/>
      <c r="HGW90" s="137"/>
      <c r="HGX90" s="137"/>
      <c r="HGY90" s="137"/>
      <c r="HGZ90" s="137"/>
      <c r="HHA90" s="137"/>
      <c r="HHB90" s="137"/>
      <c r="HHC90" s="137"/>
      <c r="HHD90" s="137"/>
      <c r="HHE90" s="137"/>
      <c r="HHF90" s="137"/>
      <c r="HHG90" s="137"/>
      <c r="HHH90" s="137"/>
      <c r="HHI90" s="137"/>
      <c r="HHJ90" s="137"/>
      <c r="HHK90" s="137"/>
      <c r="HHL90" s="137"/>
      <c r="HHM90" s="137"/>
      <c r="HHN90" s="137"/>
      <c r="HHO90" s="137"/>
      <c r="HHP90" s="137"/>
      <c r="HHQ90" s="137"/>
      <c r="HHR90" s="137"/>
      <c r="HHS90" s="137"/>
      <c r="HHT90" s="137"/>
      <c r="HHU90" s="137"/>
      <c r="HHV90" s="137"/>
      <c r="HHW90" s="137"/>
      <c r="HHX90" s="137"/>
      <c r="HHY90" s="137"/>
      <c r="HHZ90" s="137"/>
      <c r="HIA90" s="137"/>
      <c r="HIB90" s="137"/>
      <c r="HIC90" s="137"/>
      <c r="HID90" s="137"/>
      <c r="HIE90" s="137"/>
      <c r="HIF90" s="137"/>
      <c r="HIG90" s="137"/>
      <c r="HIH90" s="137"/>
      <c r="HII90" s="137"/>
      <c r="HIJ90" s="137"/>
      <c r="HIK90" s="137"/>
      <c r="HIL90" s="137"/>
      <c r="HIM90" s="137"/>
      <c r="HIN90" s="137"/>
      <c r="HIO90" s="137"/>
      <c r="HIP90" s="137"/>
      <c r="HIQ90" s="137"/>
      <c r="HIR90" s="137"/>
      <c r="HIS90" s="137"/>
      <c r="HIT90" s="137"/>
      <c r="HIU90" s="137"/>
      <c r="HIV90" s="137"/>
      <c r="HIW90" s="137"/>
      <c r="HIX90" s="137"/>
      <c r="HIY90" s="137"/>
      <c r="HIZ90" s="137"/>
      <c r="HJA90" s="137"/>
      <c r="HJB90" s="137"/>
      <c r="HJC90" s="137"/>
      <c r="HJD90" s="137"/>
      <c r="HJE90" s="137"/>
      <c r="HJF90" s="137"/>
      <c r="HJG90" s="137"/>
      <c r="HJH90" s="137"/>
      <c r="HJI90" s="137"/>
      <c r="HJJ90" s="137"/>
      <c r="HJK90" s="137"/>
      <c r="HJL90" s="137"/>
      <c r="HJM90" s="137"/>
      <c r="HJN90" s="137"/>
      <c r="HJO90" s="137"/>
      <c r="HJP90" s="137"/>
      <c r="HJQ90" s="137"/>
      <c r="HJR90" s="137"/>
      <c r="HJS90" s="137"/>
      <c r="HJT90" s="137"/>
      <c r="HJU90" s="137"/>
      <c r="HJV90" s="137"/>
      <c r="HJW90" s="137"/>
      <c r="HJX90" s="137"/>
      <c r="HJY90" s="137"/>
      <c r="HJZ90" s="137"/>
      <c r="HKA90" s="137"/>
      <c r="HKB90" s="137"/>
      <c r="HKC90" s="137"/>
      <c r="HKD90" s="137"/>
      <c r="HKE90" s="137"/>
      <c r="HKF90" s="137"/>
      <c r="HKG90" s="137"/>
      <c r="HKH90" s="137"/>
      <c r="HKI90" s="137"/>
      <c r="HKJ90" s="137"/>
      <c r="HKK90" s="137"/>
      <c r="HKL90" s="137"/>
      <c r="HKM90" s="137"/>
      <c r="HKN90" s="137"/>
      <c r="HKO90" s="137"/>
      <c r="HKP90" s="137"/>
      <c r="HKQ90" s="137"/>
      <c r="HKR90" s="137"/>
      <c r="HKS90" s="137"/>
      <c r="HKT90" s="137"/>
      <c r="HKU90" s="137"/>
      <c r="HKV90" s="137"/>
      <c r="HKW90" s="137"/>
      <c r="HKX90" s="137"/>
      <c r="HKY90" s="137"/>
      <c r="HKZ90" s="137"/>
      <c r="HLA90" s="137"/>
      <c r="HLB90" s="137"/>
      <c r="HLC90" s="137"/>
      <c r="HLD90" s="137"/>
      <c r="HLE90" s="137"/>
      <c r="HLF90" s="137"/>
      <c r="HLG90" s="137"/>
      <c r="HLH90" s="137"/>
      <c r="HLI90" s="137"/>
      <c r="HLJ90" s="137"/>
      <c r="HLK90" s="137"/>
      <c r="HLL90" s="137"/>
      <c r="HLM90" s="137"/>
      <c r="HLN90" s="137"/>
      <c r="HLO90" s="137"/>
      <c r="HLP90" s="137"/>
      <c r="HLQ90" s="137"/>
      <c r="HLR90" s="137"/>
      <c r="HLS90" s="137"/>
      <c r="HLT90" s="137"/>
      <c r="HLU90" s="137"/>
      <c r="HLV90" s="137"/>
      <c r="HLW90" s="137"/>
      <c r="HLX90" s="137"/>
      <c r="HLY90" s="137"/>
      <c r="HLZ90" s="137"/>
      <c r="HMA90" s="137"/>
      <c r="HMB90" s="137"/>
      <c r="HMC90" s="137"/>
      <c r="HMD90" s="137"/>
      <c r="HME90" s="137"/>
      <c r="HMF90" s="137"/>
      <c r="HMG90" s="137"/>
      <c r="HMH90" s="137"/>
      <c r="HMI90" s="137"/>
      <c r="HMJ90" s="137"/>
      <c r="HMK90" s="137"/>
      <c r="HML90" s="137"/>
      <c r="HMM90" s="137"/>
      <c r="HMN90" s="137"/>
      <c r="HMO90" s="137"/>
      <c r="HMP90" s="137"/>
      <c r="HMQ90" s="137"/>
      <c r="HMR90" s="137"/>
      <c r="HMS90" s="137"/>
      <c r="HMT90" s="137"/>
      <c r="HMU90" s="137"/>
      <c r="HMV90" s="137"/>
      <c r="HMW90" s="137"/>
      <c r="HMX90" s="137"/>
      <c r="HMY90" s="137"/>
      <c r="HMZ90" s="137"/>
      <c r="HNA90" s="137"/>
      <c r="HNB90" s="137"/>
      <c r="HNC90" s="137"/>
      <c r="HND90" s="137"/>
      <c r="HNE90" s="137"/>
      <c r="HNF90" s="137"/>
      <c r="HNG90" s="137"/>
      <c r="HNH90" s="137"/>
      <c r="HNI90" s="137"/>
      <c r="HNJ90" s="137"/>
      <c r="HNK90" s="137"/>
      <c r="HNL90" s="137"/>
      <c r="HNM90" s="137"/>
      <c r="HNN90" s="137"/>
      <c r="HNO90" s="137"/>
      <c r="HNP90" s="137"/>
      <c r="HNQ90" s="137"/>
      <c r="HNR90" s="137"/>
      <c r="HNS90" s="137"/>
      <c r="HNT90" s="137"/>
      <c r="HNU90" s="137"/>
      <c r="HNV90" s="137"/>
      <c r="HNW90" s="137"/>
      <c r="HNX90" s="137"/>
      <c r="HNY90" s="137"/>
      <c r="HNZ90" s="137"/>
      <c r="HOA90" s="137"/>
      <c r="HOB90" s="137"/>
      <c r="HOC90" s="137"/>
      <c r="HOD90" s="137"/>
      <c r="HOE90" s="137"/>
      <c r="HOF90" s="137"/>
      <c r="HOG90" s="137"/>
      <c r="HOH90" s="137"/>
      <c r="HOI90" s="137"/>
      <c r="HOJ90" s="137"/>
      <c r="HOK90" s="137"/>
      <c r="HOL90" s="137"/>
      <c r="HOM90" s="137"/>
      <c r="HON90" s="137"/>
      <c r="HOO90" s="137"/>
      <c r="HOP90" s="137"/>
      <c r="HOQ90" s="137"/>
      <c r="HOR90" s="137"/>
      <c r="HOS90" s="137"/>
      <c r="HOT90" s="137"/>
      <c r="HOU90" s="137"/>
      <c r="HOV90" s="137"/>
      <c r="HOW90" s="137"/>
      <c r="HOX90" s="137"/>
      <c r="HOY90" s="137"/>
      <c r="HOZ90" s="137"/>
      <c r="HPA90" s="137"/>
      <c r="HPB90" s="137"/>
      <c r="HPC90" s="137"/>
      <c r="HPD90" s="137"/>
      <c r="HPE90" s="137"/>
      <c r="HPF90" s="137"/>
      <c r="HPG90" s="137"/>
      <c r="HPH90" s="137"/>
      <c r="HPI90" s="137"/>
      <c r="HPJ90" s="137"/>
      <c r="HPK90" s="137"/>
      <c r="HPL90" s="137"/>
      <c r="HPM90" s="137"/>
      <c r="HPN90" s="137"/>
      <c r="HPO90" s="137"/>
      <c r="HPP90" s="137"/>
      <c r="HPQ90" s="137"/>
      <c r="HPR90" s="137"/>
      <c r="HPS90" s="137"/>
      <c r="HPT90" s="137"/>
      <c r="HPU90" s="137"/>
      <c r="HPV90" s="137"/>
      <c r="HPW90" s="137"/>
      <c r="HPX90" s="137"/>
      <c r="HPY90" s="137"/>
      <c r="HPZ90" s="137"/>
      <c r="HQA90" s="137"/>
      <c r="HQB90" s="137"/>
      <c r="HQC90" s="137"/>
      <c r="HQD90" s="137"/>
      <c r="HQE90" s="137"/>
      <c r="HQF90" s="137"/>
      <c r="HQG90" s="137"/>
      <c r="HQH90" s="137"/>
      <c r="HQI90" s="137"/>
      <c r="HQJ90" s="137"/>
      <c r="HQK90" s="137"/>
      <c r="HQL90" s="137"/>
      <c r="HQM90" s="137"/>
      <c r="HQN90" s="137"/>
      <c r="HQO90" s="137"/>
      <c r="HQP90" s="137"/>
      <c r="HQQ90" s="137"/>
      <c r="HQR90" s="137"/>
      <c r="HQS90" s="137"/>
      <c r="HQT90" s="137"/>
      <c r="HQU90" s="137"/>
      <c r="HQV90" s="137"/>
      <c r="HQW90" s="137"/>
      <c r="HQX90" s="137"/>
      <c r="HQY90" s="137"/>
      <c r="HQZ90" s="137"/>
      <c r="HRA90" s="137"/>
      <c r="HRB90" s="137"/>
      <c r="HRC90" s="137"/>
      <c r="HRD90" s="137"/>
      <c r="HRE90" s="137"/>
      <c r="HRF90" s="137"/>
      <c r="HRG90" s="137"/>
      <c r="HRH90" s="137"/>
      <c r="HRI90" s="137"/>
      <c r="HRJ90" s="137"/>
      <c r="HRK90" s="137"/>
      <c r="HRL90" s="137"/>
      <c r="HRM90" s="137"/>
      <c r="HRN90" s="137"/>
      <c r="HRO90" s="137"/>
      <c r="HRP90" s="137"/>
      <c r="HRQ90" s="137"/>
      <c r="HRR90" s="137"/>
      <c r="HRS90" s="137"/>
      <c r="HRT90" s="137"/>
      <c r="HRU90" s="137"/>
      <c r="HRV90" s="137"/>
      <c r="HRW90" s="137"/>
      <c r="HRX90" s="137"/>
      <c r="HRY90" s="137"/>
      <c r="HRZ90" s="137"/>
      <c r="HSA90" s="137"/>
      <c r="HSB90" s="137"/>
      <c r="HSC90" s="137"/>
      <c r="HSD90" s="137"/>
      <c r="HSE90" s="137"/>
      <c r="HSF90" s="137"/>
      <c r="HSG90" s="137"/>
      <c r="HSH90" s="137"/>
      <c r="HSI90" s="137"/>
      <c r="HSJ90" s="137"/>
      <c r="HSK90" s="137"/>
      <c r="HSL90" s="137"/>
      <c r="HSM90" s="137"/>
      <c r="HSN90" s="137"/>
      <c r="HSO90" s="137"/>
      <c r="HSP90" s="137"/>
      <c r="HSQ90" s="137"/>
      <c r="HSR90" s="137"/>
      <c r="HSS90" s="137"/>
      <c r="HST90" s="137"/>
      <c r="HSU90" s="137"/>
      <c r="HSV90" s="137"/>
      <c r="HSW90" s="137"/>
      <c r="HSX90" s="137"/>
      <c r="HSY90" s="137"/>
      <c r="HSZ90" s="137"/>
      <c r="HTA90" s="137"/>
      <c r="HTB90" s="137"/>
      <c r="HTC90" s="137"/>
      <c r="HTD90" s="137"/>
      <c r="HTE90" s="137"/>
      <c r="HTF90" s="137"/>
      <c r="HTG90" s="137"/>
      <c r="HTH90" s="137"/>
      <c r="HTI90" s="137"/>
      <c r="HTJ90" s="137"/>
      <c r="HTK90" s="137"/>
      <c r="HTL90" s="137"/>
      <c r="HTM90" s="137"/>
      <c r="HTN90" s="137"/>
      <c r="HTO90" s="137"/>
      <c r="HTP90" s="137"/>
      <c r="HTQ90" s="137"/>
      <c r="HTR90" s="137"/>
      <c r="HTS90" s="137"/>
      <c r="HTT90" s="137"/>
      <c r="HTU90" s="137"/>
      <c r="HTV90" s="137"/>
      <c r="HTW90" s="137"/>
      <c r="HTX90" s="137"/>
      <c r="HTY90" s="137"/>
      <c r="HTZ90" s="137"/>
      <c r="HUA90" s="137"/>
      <c r="HUB90" s="137"/>
      <c r="HUC90" s="137"/>
      <c r="HUD90" s="137"/>
      <c r="HUE90" s="137"/>
      <c r="HUF90" s="137"/>
      <c r="HUG90" s="137"/>
      <c r="HUH90" s="137"/>
      <c r="HUI90" s="137"/>
      <c r="HUJ90" s="137"/>
      <c r="HUK90" s="137"/>
      <c r="HUL90" s="137"/>
      <c r="HUM90" s="137"/>
      <c r="HUN90" s="137"/>
      <c r="HUO90" s="137"/>
      <c r="HUP90" s="137"/>
      <c r="HUQ90" s="137"/>
      <c r="HUR90" s="137"/>
      <c r="HUS90" s="137"/>
      <c r="HUT90" s="137"/>
      <c r="HUU90" s="137"/>
      <c r="HUV90" s="137"/>
      <c r="HUW90" s="137"/>
      <c r="HUX90" s="137"/>
      <c r="HUY90" s="137"/>
      <c r="HUZ90" s="137"/>
      <c r="HVA90" s="137"/>
      <c r="HVB90" s="137"/>
      <c r="HVC90" s="137"/>
      <c r="HVD90" s="137"/>
      <c r="HVE90" s="137"/>
      <c r="HVF90" s="137"/>
      <c r="HVG90" s="137"/>
      <c r="HVH90" s="137"/>
      <c r="HVI90" s="137"/>
      <c r="HVJ90" s="137"/>
      <c r="HVK90" s="137"/>
      <c r="HVL90" s="137"/>
      <c r="HVM90" s="137"/>
      <c r="HVN90" s="137"/>
      <c r="HVO90" s="137"/>
      <c r="HVP90" s="137"/>
      <c r="HVQ90" s="137"/>
      <c r="HVR90" s="137"/>
      <c r="HVS90" s="137"/>
      <c r="HVT90" s="137"/>
      <c r="HVU90" s="137"/>
      <c r="HVV90" s="137"/>
      <c r="HVW90" s="137"/>
      <c r="HVX90" s="137"/>
      <c r="HVY90" s="137"/>
      <c r="HVZ90" s="137"/>
      <c r="HWA90" s="137"/>
      <c r="HWB90" s="137"/>
      <c r="HWC90" s="137"/>
      <c r="HWD90" s="137"/>
      <c r="HWE90" s="137"/>
      <c r="HWF90" s="137"/>
      <c r="HWG90" s="137"/>
      <c r="HWH90" s="137"/>
      <c r="HWI90" s="137"/>
      <c r="HWJ90" s="137"/>
      <c r="HWK90" s="137"/>
      <c r="HWL90" s="137"/>
      <c r="HWM90" s="137"/>
      <c r="HWN90" s="137"/>
      <c r="HWO90" s="137"/>
      <c r="HWP90" s="137"/>
      <c r="HWQ90" s="137"/>
      <c r="HWR90" s="137"/>
      <c r="HWS90" s="137"/>
      <c r="HWT90" s="137"/>
      <c r="HWU90" s="137"/>
      <c r="HWV90" s="137"/>
      <c r="HWW90" s="137"/>
      <c r="HWX90" s="137"/>
      <c r="HWY90" s="137"/>
      <c r="HWZ90" s="137"/>
      <c r="HXA90" s="137"/>
      <c r="HXB90" s="137"/>
      <c r="HXC90" s="137"/>
      <c r="HXD90" s="137"/>
      <c r="HXE90" s="137"/>
      <c r="HXF90" s="137"/>
      <c r="HXG90" s="137"/>
      <c r="HXH90" s="137"/>
      <c r="HXI90" s="137"/>
      <c r="HXJ90" s="137"/>
      <c r="HXK90" s="137"/>
      <c r="HXL90" s="137"/>
      <c r="HXM90" s="137"/>
      <c r="HXN90" s="137"/>
      <c r="HXO90" s="137"/>
      <c r="HXP90" s="137"/>
      <c r="HXQ90" s="137"/>
      <c r="HXR90" s="137"/>
      <c r="HXS90" s="137"/>
      <c r="HXT90" s="137"/>
      <c r="HXU90" s="137"/>
      <c r="HXV90" s="137"/>
      <c r="HXW90" s="137"/>
      <c r="HXX90" s="137"/>
      <c r="HXY90" s="137"/>
      <c r="HXZ90" s="137"/>
      <c r="HYA90" s="137"/>
      <c r="HYB90" s="137"/>
      <c r="HYC90" s="137"/>
      <c r="HYD90" s="137"/>
      <c r="HYE90" s="137"/>
      <c r="HYF90" s="137"/>
      <c r="HYG90" s="137"/>
      <c r="HYH90" s="137"/>
      <c r="HYI90" s="137"/>
      <c r="HYJ90" s="137"/>
      <c r="HYK90" s="137"/>
      <c r="HYL90" s="137"/>
      <c r="HYM90" s="137"/>
      <c r="HYN90" s="137"/>
      <c r="HYO90" s="137"/>
      <c r="HYP90" s="137"/>
      <c r="HYQ90" s="137"/>
      <c r="HYR90" s="137"/>
      <c r="HYS90" s="137"/>
      <c r="HYT90" s="137"/>
      <c r="HYU90" s="137"/>
      <c r="HYV90" s="137"/>
      <c r="HYW90" s="137"/>
      <c r="HYX90" s="137"/>
      <c r="HYY90" s="137"/>
      <c r="HYZ90" s="137"/>
      <c r="HZA90" s="137"/>
      <c r="HZB90" s="137"/>
      <c r="HZC90" s="137"/>
      <c r="HZD90" s="137"/>
      <c r="HZE90" s="137"/>
      <c r="HZF90" s="137"/>
      <c r="HZG90" s="137"/>
      <c r="HZH90" s="137"/>
      <c r="HZI90" s="137"/>
      <c r="HZJ90" s="137"/>
      <c r="HZK90" s="137"/>
      <c r="HZL90" s="137"/>
      <c r="HZM90" s="137"/>
      <c r="HZN90" s="137"/>
      <c r="HZO90" s="137"/>
      <c r="HZP90" s="137"/>
      <c r="HZQ90" s="137"/>
      <c r="HZR90" s="137"/>
      <c r="HZS90" s="137"/>
      <c r="HZT90" s="137"/>
      <c r="HZU90" s="137"/>
      <c r="HZV90" s="137"/>
      <c r="HZW90" s="137"/>
      <c r="HZX90" s="137"/>
      <c r="HZY90" s="137"/>
      <c r="HZZ90" s="137"/>
      <c r="IAA90" s="137"/>
      <c r="IAB90" s="137"/>
      <c r="IAC90" s="137"/>
      <c r="IAD90" s="137"/>
      <c r="IAE90" s="137"/>
      <c r="IAF90" s="137"/>
      <c r="IAG90" s="137"/>
      <c r="IAH90" s="137"/>
      <c r="IAI90" s="137"/>
      <c r="IAJ90" s="137"/>
      <c r="IAK90" s="137"/>
      <c r="IAL90" s="137"/>
      <c r="IAM90" s="137"/>
      <c r="IAN90" s="137"/>
      <c r="IAO90" s="137"/>
      <c r="IAP90" s="137"/>
      <c r="IAQ90" s="137"/>
      <c r="IAR90" s="137"/>
      <c r="IAS90" s="137"/>
      <c r="IAT90" s="137"/>
      <c r="IAU90" s="137"/>
      <c r="IAV90" s="137"/>
      <c r="IAW90" s="137"/>
      <c r="IAX90" s="137"/>
      <c r="IAY90" s="137"/>
      <c r="IAZ90" s="137"/>
      <c r="IBA90" s="137"/>
      <c r="IBB90" s="137"/>
      <c r="IBC90" s="137"/>
      <c r="IBD90" s="137"/>
      <c r="IBE90" s="137"/>
      <c r="IBF90" s="137"/>
      <c r="IBG90" s="137"/>
      <c r="IBH90" s="137"/>
      <c r="IBI90" s="137"/>
      <c r="IBJ90" s="137"/>
      <c r="IBK90" s="137"/>
      <c r="IBL90" s="137"/>
      <c r="IBM90" s="137"/>
      <c r="IBN90" s="137"/>
      <c r="IBO90" s="137"/>
      <c r="IBP90" s="137"/>
      <c r="IBQ90" s="137"/>
      <c r="IBR90" s="137"/>
      <c r="IBS90" s="137"/>
      <c r="IBT90" s="137"/>
      <c r="IBU90" s="137"/>
      <c r="IBV90" s="137"/>
      <c r="IBW90" s="137"/>
      <c r="IBX90" s="137"/>
      <c r="IBY90" s="137"/>
      <c r="IBZ90" s="137"/>
      <c r="ICA90" s="137"/>
      <c r="ICB90" s="137"/>
      <c r="ICC90" s="137"/>
      <c r="ICD90" s="137"/>
      <c r="ICE90" s="137"/>
      <c r="ICF90" s="137"/>
      <c r="ICG90" s="137"/>
      <c r="ICH90" s="137"/>
      <c r="ICI90" s="137"/>
      <c r="ICJ90" s="137"/>
      <c r="ICK90" s="137"/>
      <c r="ICL90" s="137"/>
      <c r="ICM90" s="137"/>
      <c r="ICN90" s="137"/>
      <c r="ICO90" s="137"/>
      <c r="ICP90" s="137"/>
      <c r="ICQ90" s="137"/>
      <c r="ICR90" s="137"/>
      <c r="ICS90" s="137"/>
      <c r="ICT90" s="137"/>
      <c r="ICU90" s="137"/>
      <c r="ICV90" s="137"/>
      <c r="ICW90" s="137"/>
      <c r="ICX90" s="137"/>
      <c r="ICY90" s="137"/>
      <c r="ICZ90" s="137"/>
      <c r="IDA90" s="137"/>
      <c r="IDB90" s="137"/>
      <c r="IDC90" s="137"/>
      <c r="IDD90" s="137"/>
      <c r="IDE90" s="137"/>
      <c r="IDF90" s="137"/>
      <c r="IDG90" s="137"/>
      <c r="IDH90" s="137"/>
      <c r="IDI90" s="137"/>
      <c r="IDJ90" s="137"/>
      <c r="IDK90" s="137"/>
      <c r="IDL90" s="137"/>
      <c r="IDM90" s="137"/>
      <c r="IDN90" s="137"/>
      <c r="IDO90" s="137"/>
      <c r="IDP90" s="137"/>
      <c r="IDQ90" s="137"/>
      <c r="IDR90" s="137"/>
      <c r="IDS90" s="137"/>
      <c r="IDT90" s="137"/>
      <c r="IDU90" s="137"/>
      <c r="IDV90" s="137"/>
      <c r="IDW90" s="137"/>
      <c r="IDX90" s="137"/>
      <c r="IDY90" s="137"/>
      <c r="IDZ90" s="137"/>
      <c r="IEA90" s="137"/>
      <c r="IEB90" s="137"/>
      <c r="IEC90" s="137"/>
      <c r="IED90" s="137"/>
      <c r="IEE90" s="137"/>
      <c r="IEF90" s="137"/>
      <c r="IEG90" s="137"/>
      <c r="IEH90" s="137"/>
      <c r="IEI90" s="137"/>
      <c r="IEJ90" s="137"/>
      <c r="IEK90" s="137"/>
      <c r="IEL90" s="137"/>
      <c r="IEM90" s="137"/>
      <c r="IEN90" s="137"/>
      <c r="IEO90" s="137"/>
      <c r="IEP90" s="137"/>
      <c r="IEQ90" s="137"/>
      <c r="IER90" s="137"/>
      <c r="IES90" s="137"/>
      <c r="IET90" s="137"/>
      <c r="IEU90" s="137"/>
      <c r="IEV90" s="137"/>
      <c r="IEW90" s="137"/>
      <c r="IEX90" s="137"/>
      <c r="IEY90" s="137"/>
      <c r="IEZ90" s="137"/>
      <c r="IFA90" s="137"/>
      <c r="IFB90" s="137"/>
      <c r="IFC90" s="137"/>
      <c r="IFD90" s="137"/>
      <c r="IFE90" s="137"/>
      <c r="IFF90" s="137"/>
      <c r="IFG90" s="137"/>
      <c r="IFH90" s="137"/>
      <c r="IFI90" s="137"/>
      <c r="IFJ90" s="137"/>
      <c r="IFK90" s="137"/>
      <c r="IFL90" s="137"/>
      <c r="IFM90" s="137"/>
      <c r="IFN90" s="137"/>
      <c r="IFO90" s="137"/>
      <c r="IFP90" s="137"/>
      <c r="IFQ90" s="137"/>
      <c r="IFR90" s="137"/>
      <c r="IFS90" s="137"/>
      <c r="IFT90" s="137"/>
      <c r="IFU90" s="137"/>
      <c r="IFV90" s="137"/>
      <c r="IFW90" s="137"/>
      <c r="IFX90" s="137"/>
      <c r="IFY90" s="137"/>
      <c r="IFZ90" s="137"/>
      <c r="IGA90" s="137"/>
      <c r="IGB90" s="137"/>
      <c r="IGC90" s="137"/>
      <c r="IGD90" s="137"/>
      <c r="IGE90" s="137"/>
      <c r="IGF90" s="137"/>
      <c r="IGG90" s="137"/>
      <c r="IGH90" s="137"/>
      <c r="IGI90" s="137"/>
      <c r="IGJ90" s="137"/>
      <c r="IGK90" s="137"/>
      <c r="IGL90" s="137"/>
      <c r="IGM90" s="137"/>
      <c r="IGN90" s="137"/>
      <c r="IGO90" s="137"/>
      <c r="IGP90" s="137"/>
      <c r="IGQ90" s="137"/>
      <c r="IGR90" s="137"/>
      <c r="IGS90" s="137"/>
      <c r="IGT90" s="137"/>
      <c r="IGU90" s="137"/>
      <c r="IGV90" s="137"/>
      <c r="IGW90" s="137"/>
      <c r="IGX90" s="137"/>
      <c r="IGY90" s="137"/>
      <c r="IGZ90" s="137"/>
      <c r="IHA90" s="137"/>
      <c r="IHB90" s="137"/>
      <c r="IHC90" s="137"/>
      <c r="IHD90" s="137"/>
      <c r="IHE90" s="137"/>
      <c r="IHF90" s="137"/>
      <c r="IHG90" s="137"/>
      <c r="IHH90" s="137"/>
      <c r="IHI90" s="137"/>
      <c r="IHJ90" s="137"/>
      <c r="IHK90" s="137"/>
      <c r="IHL90" s="137"/>
      <c r="IHM90" s="137"/>
      <c r="IHN90" s="137"/>
      <c r="IHO90" s="137"/>
      <c r="IHP90" s="137"/>
      <c r="IHQ90" s="137"/>
      <c r="IHR90" s="137"/>
      <c r="IHS90" s="137"/>
      <c r="IHT90" s="137"/>
      <c r="IHU90" s="137"/>
      <c r="IHV90" s="137"/>
      <c r="IHW90" s="137"/>
      <c r="IHX90" s="137"/>
      <c r="IHY90" s="137"/>
      <c r="IHZ90" s="137"/>
      <c r="IIA90" s="137"/>
      <c r="IIB90" s="137"/>
      <c r="IIC90" s="137"/>
      <c r="IID90" s="137"/>
      <c r="IIE90" s="137"/>
      <c r="IIF90" s="137"/>
      <c r="IIG90" s="137"/>
      <c r="IIH90" s="137"/>
      <c r="III90" s="137"/>
      <c r="IIJ90" s="137"/>
      <c r="IIK90" s="137"/>
      <c r="IIL90" s="137"/>
      <c r="IIM90" s="137"/>
      <c r="IIN90" s="137"/>
      <c r="IIO90" s="137"/>
      <c r="IIP90" s="137"/>
      <c r="IIQ90" s="137"/>
      <c r="IIR90" s="137"/>
      <c r="IIS90" s="137"/>
      <c r="IIT90" s="137"/>
      <c r="IIU90" s="137"/>
      <c r="IIV90" s="137"/>
      <c r="IIW90" s="137"/>
      <c r="IIX90" s="137"/>
      <c r="IIY90" s="137"/>
      <c r="IIZ90" s="137"/>
      <c r="IJA90" s="137"/>
      <c r="IJB90" s="137"/>
      <c r="IJC90" s="137"/>
      <c r="IJD90" s="137"/>
      <c r="IJE90" s="137"/>
      <c r="IJF90" s="137"/>
      <c r="IJG90" s="137"/>
      <c r="IJH90" s="137"/>
      <c r="IJI90" s="137"/>
      <c r="IJJ90" s="137"/>
      <c r="IJK90" s="137"/>
      <c r="IJL90" s="137"/>
      <c r="IJM90" s="137"/>
      <c r="IJN90" s="137"/>
      <c r="IJO90" s="137"/>
      <c r="IJP90" s="137"/>
      <c r="IJQ90" s="137"/>
      <c r="IJR90" s="137"/>
      <c r="IJS90" s="137"/>
      <c r="IJT90" s="137"/>
      <c r="IJU90" s="137"/>
      <c r="IJV90" s="137"/>
      <c r="IJW90" s="137"/>
      <c r="IJX90" s="137"/>
      <c r="IJY90" s="137"/>
      <c r="IJZ90" s="137"/>
      <c r="IKA90" s="137"/>
      <c r="IKB90" s="137"/>
      <c r="IKC90" s="137"/>
      <c r="IKD90" s="137"/>
      <c r="IKE90" s="137"/>
      <c r="IKF90" s="137"/>
      <c r="IKG90" s="137"/>
      <c r="IKH90" s="137"/>
      <c r="IKI90" s="137"/>
      <c r="IKJ90" s="137"/>
      <c r="IKK90" s="137"/>
      <c r="IKL90" s="137"/>
      <c r="IKM90" s="137"/>
      <c r="IKN90" s="137"/>
      <c r="IKO90" s="137"/>
      <c r="IKP90" s="137"/>
      <c r="IKQ90" s="137"/>
      <c r="IKR90" s="137"/>
      <c r="IKS90" s="137"/>
      <c r="IKT90" s="137"/>
      <c r="IKU90" s="137"/>
      <c r="IKV90" s="137"/>
      <c r="IKW90" s="137"/>
      <c r="IKX90" s="137"/>
      <c r="IKY90" s="137"/>
      <c r="IKZ90" s="137"/>
      <c r="ILA90" s="137"/>
      <c r="ILB90" s="137"/>
      <c r="ILC90" s="137"/>
      <c r="ILD90" s="137"/>
      <c r="ILE90" s="137"/>
      <c r="ILF90" s="137"/>
      <c r="ILG90" s="137"/>
      <c r="ILH90" s="137"/>
      <c r="ILI90" s="137"/>
      <c r="ILJ90" s="137"/>
      <c r="ILK90" s="137"/>
      <c r="ILL90" s="137"/>
      <c r="ILM90" s="137"/>
      <c r="ILN90" s="137"/>
      <c r="ILO90" s="137"/>
      <c r="ILP90" s="137"/>
      <c r="ILQ90" s="137"/>
      <c r="ILR90" s="137"/>
      <c r="ILS90" s="137"/>
      <c r="ILT90" s="137"/>
      <c r="ILU90" s="137"/>
      <c r="ILV90" s="137"/>
      <c r="ILW90" s="137"/>
      <c r="ILX90" s="137"/>
      <c r="ILY90" s="137"/>
      <c r="ILZ90" s="137"/>
      <c r="IMA90" s="137"/>
      <c r="IMB90" s="137"/>
      <c r="IMC90" s="137"/>
      <c r="IMD90" s="137"/>
      <c r="IME90" s="137"/>
      <c r="IMF90" s="137"/>
      <c r="IMG90" s="137"/>
      <c r="IMH90" s="137"/>
      <c r="IMI90" s="137"/>
      <c r="IMJ90" s="137"/>
      <c r="IMK90" s="137"/>
      <c r="IML90" s="137"/>
      <c r="IMM90" s="137"/>
      <c r="IMN90" s="137"/>
      <c r="IMO90" s="137"/>
      <c r="IMP90" s="137"/>
      <c r="IMQ90" s="137"/>
      <c r="IMR90" s="137"/>
      <c r="IMS90" s="137"/>
      <c r="IMT90" s="137"/>
      <c r="IMU90" s="137"/>
      <c r="IMV90" s="137"/>
      <c r="IMW90" s="137"/>
      <c r="IMX90" s="137"/>
      <c r="IMY90" s="137"/>
      <c r="IMZ90" s="137"/>
      <c r="INA90" s="137"/>
      <c r="INB90" s="137"/>
      <c r="INC90" s="137"/>
      <c r="IND90" s="137"/>
      <c r="INE90" s="137"/>
      <c r="INF90" s="137"/>
      <c r="ING90" s="137"/>
      <c r="INH90" s="137"/>
      <c r="INI90" s="137"/>
      <c r="INJ90" s="137"/>
      <c r="INK90" s="137"/>
      <c r="INL90" s="137"/>
      <c r="INM90" s="137"/>
      <c r="INN90" s="137"/>
      <c r="INO90" s="137"/>
      <c r="INP90" s="137"/>
      <c r="INQ90" s="137"/>
      <c r="INR90" s="137"/>
      <c r="INS90" s="137"/>
      <c r="INT90" s="137"/>
      <c r="INU90" s="137"/>
      <c r="INV90" s="137"/>
      <c r="INW90" s="137"/>
      <c r="INX90" s="137"/>
      <c r="INY90" s="137"/>
      <c r="INZ90" s="137"/>
      <c r="IOA90" s="137"/>
      <c r="IOB90" s="137"/>
      <c r="IOC90" s="137"/>
      <c r="IOD90" s="137"/>
      <c r="IOE90" s="137"/>
      <c r="IOF90" s="137"/>
      <c r="IOG90" s="137"/>
      <c r="IOH90" s="137"/>
      <c r="IOI90" s="137"/>
      <c r="IOJ90" s="137"/>
      <c r="IOK90" s="137"/>
      <c r="IOL90" s="137"/>
      <c r="IOM90" s="137"/>
      <c r="ION90" s="137"/>
      <c r="IOO90" s="137"/>
      <c r="IOP90" s="137"/>
      <c r="IOQ90" s="137"/>
      <c r="IOR90" s="137"/>
      <c r="IOS90" s="137"/>
      <c r="IOT90" s="137"/>
      <c r="IOU90" s="137"/>
      <c r="IOV90" s="137"/>
      <c r="IOW90" s="137"/>
      <c r="IOX90" s="137"/>
      <c r="IOY90" s="137"/>
      <c r="IOZ90" s="137"/>
      <c r="IPA90" s="137"/>
      <c r="IPB90" s="137"/>
      <c r="IPC90" s="137"/>
      <c r="IPD90" s="137"/>
      <c r="IPE90" s="137"/>
      <c r="IPF90" s="137"/>
      <c r="IPG90" s="137"/>
      <c r="IPH90" s="137"/>
      <c r="IPI90" s="137"/>
      <c r="IPJ90" s="137"/>
      <c r="IPK90" s="137"/>
      <c r="IPL90" s="137"/>
      <c r="IPM90" s="137"/>
      <c r="IPN90" s="137"/>
      <c r="IPO90" s="137"/>
      <c r="IPP90" s="137"/>
      <c r="IPQ90" s="137"/>
      <c r="IPR90" s="137"/>
      <c r="IPS90" s="137"/>
      <c r="IPT90" s="137"/>
      <c r="IPU90" s="137"/>
      <c r="IPV90" s="137"/>
      <c r="IPW90" s="137"/>
      <c r="IPX90" s="137"/>
      <c r="IPY90" s="137"/>
      <c r="IPZ90" s="137"/>
      <c r="IQA90" s="137"/>
      <c r="IQB90" s="137"/>
      <c r="IQC90" s="137"/>
      <c r="IQD90" s="137"/>
      <c r="IQE90" s="137"/>
      <c r="IQF90" s="137"/>
      <c r="IQG90" s="137"/>
      <c r="IQH90" s="137"/>
      <c r="IQI90" s="137"/>
      <c r="IQJ90" s="137"/>
      <c r="IQK90" s="137"/>
      <c r="IQL90" s="137"/>
      <c r="IQM90" s="137"/>
      <c r="IQN90" s="137"/>
      <c r="IQO90" s="137"/>
      <c r="IQP90" s="137"/>
      <c r="IQQ90" s="137"/>
      <c r="IQR90" s="137"/>
      <c r="IQS90" s="137"/>
      <c r="IQT90" s="137"/>
      <c r="IQU90" s="137"/>
      <c r="IQV90" s="137"/>
      <c r="IQW90" s="137"/>
      <c r="IQX90" s="137"/>
      <c r="IQY90" s="137"/>
      <c r="IQZ90" s="137"/>
      <c r="IRA90" s="137"/>
      <c r="IRB90" s="137"/>
      <c r="IRC90" s="137"/>
      <c r="IRD90" s="137"/>
      <c r="IRE90" s="137"/>
      <c r="IRF90" s="137"/>
      <c r="IRG90" s="137"/>
      <c r="IRH90" s="137"/>
      <c r="IRI90" s="137"/>
      <c r="IRJ90" s="137"/>
      <c r="IRK90" s="137"/>
      <c r="IRL90" s="137"/>
      <c r="IRM90" s="137"/>
      <c r="IRN90" s="137"/>
      <c r="IRO90" s="137"/>
      <c r="IRP90" s="137"/>
      <c r="IRQ90" s="137"/>
      <c r="IRR90" s="137"/>
      <c r="IRS90" s="137"/>
      <c r="IRT90" s="137"/>
      <c r="IRU90" s="137"/>
      <c r="IRV90" s="137"/>
      <c r="IRW90" s="137"/>
      <c r="IRX90" s="137"/>
      <c r="IRY90" s="137"/>
      <c r="IRZ90" s="137"/>
      <c r="ISA90" s="137"/>
      <c r="ISB90" s="137"/>
      <c r="ISC90" s="137"/>
      <c r="ISD90" s="137"/>
      <c r="ISE90" s="137"/>
      <c r="ISF90" s="137"/>
      <c r="ISG90" s="137"/>
      <c r="ISH90" s="137"/>
      <c r="ISI90" s="137"/>
      <c r="ISJ90" s="137"/>
      <c r="ISK90" s="137"/>
      <c r="ISL90" s="137"/>
      <c r="ISM90" s="137"/>
      <c r="ISN90" s="137"/>
      <c r="ISO90" s="137"/>
      <c r="ISP90" s="137"/>
      <c r="ISQ90" s="137"/>
      <c r="ISR90" s="137"/>
      <c r="ISS90" s="137"/>
      <c r="IST90" s="137"/>
      <c r="ISU90" s="137"/>
      <c r="ISV90" s="137"/>
      <c r="ISW90" s="137"/>
      <c r="ISX90" s="137"/>
      <c r="ISY90" s="137"/>
      <c r="ISZ90" s="137"/>
      <c r="ITA90" s="137"/>
      <c r="ITB90" s="137"/>
      <c r="ITC90" s="137"/>
      <c r="ITD90" s="137"/>
      <c r="ITE90" s="137"/>
      <c r="ITF90" s="137"/>
      <c r="ITG90" s="137"/>
      <c r="ITH90" s="137"/>
      <c r="ITI90" s="137"/>
      <c r="ITJ90" s="137"/>
      <c r="ITK90" s="137"/>
      <c r="ITL90" s="137"/>
      <c r="ITM90" s="137"/>
      <c r="ITN90" s="137"/>
      <c r="ITO90" s="137"/>
      <c r="ITP90" s="137"/>
      <c r="ITQ90" s="137"/>
      <c r="ITR90" s="137"/>
      <c r="ITS90" s="137"/>
      <c r="ITT90" s="137"/>
      <c r="ITU90" s="137"/>
      <c r="ITV90" s="137"/>
      <c r="ITW90" s="137"/>
      <c r="ITX90" s="137"/>
      <c r="ITY90" s="137"/>
      <c r="ITZ90" s="137"/>
      <c r="IUA90" s="137"/>
      <c r="IUB90" s="137"/>
      <c r="IUC90" s="137"/>
      <c r="IUD90" s="137"/>
      <c r="IUE90" s="137"/>
      <c r="IUF90" s="137"/>
      <c r="IUG90" s="137"/>
      <c r="IUH90" s="137"/>
      <c r="IUI90" s="137"/>
      <c r="IUJ90" s="137"/>
      <c r="IUK90" s="137"/>
      <c r="IUL90" s="137"/>
      <c r="IUM90" s="137"/>
      <c r="IUN90" s="137"/>
      <c r="IUO90" s="137"/>
      <c r="IUP90" s="137"/>
      <c r="IUQ90" s="137"/>
      <c r="IUR90" s="137"/>
      <c r="IUS90" s="137"/>
      <c r="IUT90" s="137"/>
      <c r="IUU90" s="137"/>
      <c r="IUV90" s="137"/>
      <c r="IUW90" s="137"/>
      <c r="IUX90" s="137"/>
      <c r="IUY90" s="137"/>
      <c r="IUZ90" s="137"/>
      <c r="IVA90" s="137"/>
      <c r="IVB90" s="137"/>
      <c r="IVC90" s="137"/>
      <c r="IVD90" s="137"/>
      <c r="IVE90" s="137"/>
      <c r="IVF90" s="137"/>
      <c r="IVG90" s="137"/>
      <c r="IVH90" s="137"/>
      <c r="IVI90" s="137"/>
      <c r="IVJ90" s="137"/>
      <c r="IVK90" s="137"/>
      <c r="IVL90" s="137"/>
      <c r="IVM90" s="137"/>
      <c r="IVN90" s="137"/>
      <c r="IVO90" s="137"/>
      <c r="IVP90" s="137"/>
      <c r="IVQ90" s="137"/>
      <c r="IVR90" s="137"/>
      <c r="IVS90" s="137"/>
      <c r="IVT90" s="137"/>
      <c r="IVU90" s="137"/>
      <c r="IVV90" s="137"/>
      <c r="IVW90" s="137"/>
      <c r="IVX90" s="137"/>
      <c r="IVY90" s="137"/>
      <c r="IVZ90" s="137"/>
      <c r="IWA90" s="137"/>
      <c r="IWB90" s="137"/>
      <c r="IWC90" s="137"/>
      <c r="IWD90" s="137"/>
      <c r="IWE90" s="137"/>
      <c r="IWF90" s="137"/>
      <c r="IWG90" s="137"/>
      <c r="IWH90" s="137"/>
      <c r="IWI90" s="137"/>
      <c r="IWJ90" s="137"/>
      <c r="IWK90" s="137"/>
      <c r="IWL90" s="137"/>
      <c r="IWM90" s="137"/>
      <c r="IWN90" s="137"/>
      <c r="IWO90" s="137"/>
      <c r="IWP90" s="137"/>
      <c r="IWQ90" s="137"/>
      <c r="IWR90" s="137"/>
      <c r="IWS90" s="137"/>
      <c r="IWT90" s="137"/>
      <c r="IWU90" s="137"/>
      <c r="IWV90" s="137"/>
      <c r="IWW90" s="137"/>
      <c r="IWX90" s="137"/>
      <c r="IWY90" s="137"/>
      <c r="IWZ90" s="137"/>
      <c r="IXA90" s="137"/>
      <c r="IXB90" s="137"/>
      <c r="IXC90" s="137"/>
      <c r="IXD90" s="137"/>
      <c r="IXE90" s="137"/>
      <c r="IXF90" s="137"/>
      <c r="IXG90" s="137"/>
      <c r="IXH90" s="137"/>
      <c r="IXI90" s="137"/>
      <c r="IXJ90" s="137"/>
      <c r="IXK90" s="137"/>
      <c r="IXL90" s="137"/>
      <c r="IXM90" s="137"/>
      <c r="IXN90" s="137"/>
      <c r="IXO90" s="137"/>
      <c r="IXP90" s="137"/>
      <c r="IXQ90" s="137"/>
      <c r="IXR90" s="137"/>
      <c r="IXS90" s="137"/>
      <c r="IXT90" s="137"/>
      <c r="IXU90" s="137"/>
      <c r="IXV90" s="137"/>
      <c r="IXW90" s="137"/>
      <c r="IXX90" s="137"/>
      <c r="IXY90" s="137"/>
      <c r="IXZ90" s="137"/>
      <c r="IYA90" s="137"/>
      <c r="IYB90" s="137"/>
      <c r="IYC90" s="137"/>
      <c r="IYD90" s="137"/>
      <c r="IYE90" s="137"/>
      <c r="IYF90" s="137"/>
      <c r="IYG90" s="137"/>
      <c r="IYH90" s="137"/>
      <c r="IYI90" s="137"/>
      <c r="IYJ90" s="137"/>
      <c r="IYK90" s="137"/>
      <c r="IYL90" s="137"/>
      <c r="IYM90" s="137"/>
      <c r="IYN90" s="137"/>
      <c r="IYO90" s="137"/>
      <c r="IYP90" s="137"/>
      <c r="IYQ90" s="137"/>
      <c r="IYR90" s="137"/>
      <c r="IYS90" s="137"/>
      <c r="IYT90" s="137"/>
      <c r="IYU90" s="137"/>
      <c r="IYV90" s="137"/>
      <c r="IYW90" s="137"/>
      <c r="IYX90" s="137"/>
      <c r="IYY90" s="137"/>
      <c r="IYZ90" s="137"/>
      <c r="IZA90" s="137"/>
      <c r="IZB90" s="137"/>
      <c r="IZC90" s="137"/>
      <c r="IZD90" s="137"/>
      <c r="IZE90" s="137"/>
      <c r="IZF90" s="137"/>
      <c r="IZG90" s="137"/>
      <c r="IZH90" s="137"/>
      <c r="IZI90" s="137"/>
      <c r="IZJ90" s="137"/>
      <c r="IZK90" s="137"/>
      <c r="IZL90" s="137"/>
      <c r="IZM90" s="137"/>
      <c r="IZN90" s="137"/>
      <c r="IZO90" s="137"/>
      <c r="IZP90" s="137"/>
      <c r="IZQ90" s="137"/>
      <c r="IZR90" s="137"/>
      <c r="IZS90" s="137"/>
      <c r="IZT90" s="137"/>
      <c r="IZU90" s="137"/>
      <c r="IZV90" s="137"/>
      <c r="IZW90" s="137"/>
      <c r="IZX90" s="137"/>
      <c r="IZY90" s="137"/>
      <c r="IZZ90" s="137"/>
      <c r="JAA90" s="137"/>
      <c r="JAB90" s="137"/>
      <c r="JAC90" s="137"/>
      <c r="JAD90" s="137"/>
      <c r="JAE90" s="137"/>
      <c r="JAF90" s="137"/>
      <c r="JAG90" s="137"/>
      <c r="JAH90" s="137"/>
      <c r="JAI90" s="137"/>
      <c r="JAJ90" s="137"/>
      <c r="JAK90" s="137"/>
      <c r="JAL90" s="137"/>
      <c r="JAM90" s="137"/>
      <c r="JAN90" s="137"/>
      <c r="JAO90" s="137"/>
      <c r="JAP90" s="137"/>
      <c r="JAQ90" s="137"/>
      <c r="JAR90" s="137"/>
      <c r="JAS90" s="137"/>
      <c r="JAT90" s="137"/>
      <c r="JAU90" s="137"/>
      <c r="JAV90" s="137"/>
      <c r="JAW90" s="137"/>
      <c r="JAX90" s="137"/>
      <c r="JAY90" s="137"/>
      <c r="JAZ90" s="137"/>
      <c r="JBA90" s="137"/>
      <c r="JBB90" s="137"/>
      <c r="JBC90" s="137"/>
      <c r="JBD90" s="137"/>
      <c r="JBE90" s="137"/>
      <c r="JBF90" s="137"/>
      <c r="JBG90" s="137"/>
      <c r="JBH90" s="137"/>
      <c r="JBI90" s="137"/>
      <c r="JBJ90" s="137"/>
      <c r="JBK90" s="137"/>
      <c r="JBL90" s="137"/>
      <c r="JBM90" s="137"/>
      <c r="JBN90" s="137"/>
      <c r="JBO90" s="137"/>
      <c r="JBP90" s="137"/>
      <c r="JBQ90" s="137"/>
      <c r="JBR90" s="137"/>
      <c r="JBS90" s="137"/>
      <c r="JBT90" s="137"/>
      <c r="JBU90" s="137"/>
      <c r="JBV90" s="137"/>
      <c r="JBW90" s="137"/>
      <c r="JBX90" s="137"/>
      <c r="JBY90" s="137"/>
      <c r="JBZ90" s="137"/>
      <c r="JCA90" s="137"/>
      <c r="JCB90" s="137"/>
      <c r="JCC90" s="137"/>
      <c r="JCD90" s="137"/>
      <c r="JCE90" s="137"/>
      <c r="JCF90" s="137"/>
      <c r="JCG90" s="137"/>
      <c r="JCH90" s="137"/>
      <c r="JCI90" s="137"/>
      <c r="JCJ90" s="137"/>
      <c r="JCK90" s="137"/>
      <c r="JCL90" s="137"/>
      <c r="JCM90" s="137"/>
      <c r="JCN90" s="137"/>
      <c r="JCO90" s="137"/>
      <c r="JCP90" s="137"/>
      <c r="JCQ90" s="137"/>
      <c r="JCR90" s="137"/>
      <c r="JCS90" s="137"/>
      <c r="JCT90" s="137"/>
      <c r="JCU90" s="137"/>
      <c r="JCV90" s="137"/>
      <c r="JCW90" s="137"/>
      <c r="JCX90" s="137"/>
      <c r="JCY90" s="137"/>
      <c r="JCZ90" s="137"/>
      <c r="JDA90" s="137"/>
      <c r="JDB90" s="137"/>
      <c r="JDC90" s="137"/>
      <c r="JDD90" s="137"/>
      <c r="JDE90" s="137"/>
      <c r="JDF90" s="137"/>
      <c r="JDG90" s="137"/>
      <c r="JDH90" s="137"/>
      <c r="JDI90" s="137"/>
      <c r="JDJ90" s="137"/>
      <c r="JDK90" s="137"/>
      <c r="JDL90" s="137"/>
      <c r="JDM90" s="137"/>
      <c r="JDN90" s="137"/>
      <c r="JDO90" s="137"/>
      <c r="JDP90" s="137"/>
      <c r="JDQ90" s="137"/>
      <c r="JDR90" s="137"/>
      <c r="JDS90" s="137"/>
      <c r="JDT90" s="137"/>
      <c r="JDU90" s="137"/>
      <c r="JDV90" s="137"/>
      <c r="JDW90" s="137"/>
      <c r="JDX90" s="137"/>
      <c r="JDY90" s="137"/>
      <c r="JDZ90" s="137"/>
      <c r="JEA90" s="137"/>
      <c r="JEB90" s="137"/>
      <c r="JEC90" s="137"/>
      <c r="JED90" s="137"/>
      <c r="JEE90" s="137"/>
      <c r="JEF90" s="137"/>
      <c r="JEG90" s="137"/>
      <c r="JEH90" s="137"/>
      <c r="JEI90" s="137"/>
      <c r="JEJ90" s="137"/>
      <c r="JEK90" s="137"/>
      <c r="JEL90" s="137"/>
      <c r="JEM90" s="137"/>
      <c r="JEN90" s="137"/>
      <c r="JEO90" s="137"/>
      <c r="JEP90" s="137"/>
      <c r="JEQ90" s="137"/>
      <c r="JER90" s="137"/>
      <c r="JES90" s="137"/>
      <c r="JET90" s="137"/>
      <c r="JEU90" s="137"/>
      <c r="JEV90" s="137"/>
      <c r="JEW90" s="137"/>
      <c r="JEX90" s="137"/>
      <c r="JEY90" s="137"/>
      <c r="JEZ90" s="137"/>
      <c r="JFA90" s="137"/>
      <c r="JFB90" s="137"/>
      <c r="JFC90" s="137"/>
      <c r="JFD90" s="137"/>
      <c r="JFE90" s="137"/>
      <c r="JFF90" s="137"/>
      <c r="JFG90" s="137"/>
      <c r="JFH90" s="137"/>
      <c r="JFI90" s="137"/>
      <c r="JFJ90" s="137"/>
      <c r="JFK90" s="137"/>
      <c r="JFL90" s="137"/>
      <c r="JFM90" s="137"/>
      <c r="JFN90" s="137"/>
      <c r="JFO90" s="137"/>
      <c r="JFP90" s="137"/>
      <c r="JFQ90" s="137"/>
      <c r="JFR90" s="137"/>
      <c r="JFS90" s="137"/>
      <c r="JFT90" s="137"/>
      <c r="JFU90" s="137"/>
      <c r="JFV90" s="137"/>
      <c r="JFW90" s="137"/>
      <c r="JFX90" s="137"/>
      <c r="JFY90" s="137"/>
      <c r="JFZ90" s="137"/>
      <c r="JGA90" s="137"/>
      <c r="JGB90" s="137"/>
      <c r="JGC90" s="137"/>
      <c r="JGD90" s="137"/>
      <c r="JGE90" s="137"/>
      <c r="JGF90" s="137"/>
      <c r="JGG90" s="137"/>
      <c r="JGH90" s="137"/>
      <c r="JGI90" s="137"/>
      <c r="JGJ90" s="137"/>
      <c r="JGK90" s="137"/>
      <c r="JGL90" s="137"/>
      <c r="JGM90" s="137"/>
      <c r="JGN90" s="137"/>
      <c r="JGO90" s="137"/>
      <c r="JGP90" s="137"/>
      <c r="JGQ90" s="137"/>
      <c r="JGR90" s="137"/>
      <c r="JGS90" s="137"/>
      <c r="JGT90" s="137"/>
      <c r="JGU90" s="137"/>
      <c r="JGV90" s="137"/>
      <c r="JGW90" s="137"/>
      <c r="JGX90" s="137"/>
      <c r="JGY90" s="137"/>
      <c r="JGZ90" s="137"/>
      <c r="JHA90" s="137"/>
      <c r="JHB90" s="137"/>
      <c r="JHC90" s="137"/>
      <c r="JHD90" s="137"/>
      <c r="JHE90" s="137"/>
      <c r="JHF90" s="137"/>
      <c r="JHG90" s="137"/>
      <c r="JHH90" s="137"/>
      <c r="JHI90" s="137"/>
      <c r="JHJ90" s="137"/>
      <c r="JHK90" s="137"/>
      <c r="JHL90" s="137"/>
      <c r="JHM90" s="137"/>
      <c r="JHN90" s="137"/>
      <c r="JHO90" s="137"/>
      <c r="JHP90" s="137"/>
      <c r="JHQ90" s="137"/>
      <c r="JHR90" s="137"/>
      <c r="JHS90" s="137"/>
      <c r="JHT90" s="137"/>
      <c r="JHU90" s="137"/>
      <c r="JHV90" s="137"/>
      <c r="JHW90" s="137"/>
      <c r="JHX90" s="137"/>
      <c r="JHY90" s="137"/>
      <c r="JHZ90" s="137"/>
      <c r="JIA90" s="137"/>
      <c r="JIB90" s="137"/>
      <c r="JIC90" s="137"/>
      <c r="JID90" s="137"/>
      <c r="JIE90" s="137"/>
      <c r="JIF90" s="137"/>
      <c r="JIG90" s="137"/>
      <c r="JIH90" s="137"/>
      <c r="JII90" s="137"/>
      <c r="JIJ90" s="137"/>
      <c r="JIK90" s="137"/>
      <c r="JIL90" s="137"/>
      <c r="JIM90" s="137"/>
      <c r="JIN90" s="137"/>
      <c r="JIO90" s="137"/>
      <c r="JIP90" s="137"/>
      <c r="JIQ90" s="137"/>
      <c r="JIR90" s="137"/>
      <c r="JIS90" s="137"/>
      <c r="JIT90" s="137"/>
      <c r="JIU90" s="137"/>
      <c r="JIV90" s="137"/>
      <c r="JIW90" s="137"/>
      <c r="JIX90" s="137"/>
      <c r="JIY90" s="137"/>
      <c r="JIZ90" s="137"/>
      <c r="JJA90" s="137"/>
      <c r="JJB90" s="137"/>
      <c r="JJC90" s="137"/>
      <c r="JJD90" s="137"/>
      <c r="JJE90" s="137"/>
      <c r="JJF90" s="137"/>
      <c r="JJG90" s="137"/>
      <c r="JJH90" s="137"/>
      <c r="JJI90" s="137"/>
      <c r="JJJ90" s="137"/>
      <c r="JJK90" s="137"/>
      <c r="JJL90" s="137"/>
      <c r="JJM90" s="137"/>
      <c r="JJN90" s="137"/>
      <c r="JJO90" s="137"/>
      <c r="JJP90" s="137"/>
      <c r="JJQ90" s="137"/>
      <c r="JJR90" s="137"/>
      <c r="JJS90" s="137"/>
      <c r="JJT90" s="137"/>
      <c r="JJU90" s="137"/>
      <c r="JJV90" s="137"/>
      <c r="JJW90" s="137"/>
      <c r="JJX90" s="137"/>
      <c r="JJY90" s="137"/>
      <c r="JJZ90" s="137"/>
      <c r="JKA90" s="137"/>
      <c r="JKB90" s="137"/>
      <c r="JKC90" s="137"/>
      <c r="JKD90" s="137"/>
      <c r="JKE90" s="137"/>
      <c r="JKF90" s="137"/>
      <c r="JKG90" s="137"/>
      <c r="JKH90" s="137"/>
      <c r="JKI90" s="137"/>
      <c r="JKJ90" s="137"/>
      <c r="JKK90" s="137"/>
      <c r="JKL90" s="137"/>
      <c r="JKM90" s="137"/>
      <c r="JKN90" s="137"/>
      <c r="JKO90" s="137"/>
      <c r="JKP90" s="137"/>
      <c r="JKQ90" s="137"/>
      <c r="JKR90" s="137"/>
      <c r="JKS90" s="137"/>
      <c r="JKT90" s="137"/>
      <c r="JKU90" s="137"/>
      <c r="JKV90" s="137"/>
      <c r="JKW90" s="137"/>
      <c r="JKX90" s="137"/>
      <c r="JKY90" s="137"/>
      <c r="JKZ90" s="137"/>
      <c r="JLA90" s="137"/>
      <c r="JLB90" s="137"/>
      <c r="JLC90" s="137"/>
      <c r="JLD90" s="137"/>
      <c r="JLE90" s="137"/>
      <c r="JLF90" s="137"/>
      <c r="JLG90" s="137"/>
      <c r="JLH90" s="137"/>
      <c r="JLI90" s="137"/>
      <c r="JLJ90" s="137"/>
      <c r="JLK90" s="137"/>
      <c r="JLL90" s="137"/>
      <c r="JLM90" s="137"/>
      <c r="JLN90" s="137"/>
      <c r="JLO90" s="137"/>
      <c r="JLP90" s="137"/>
      <c r="JLQ90" s="137"/>
      <c r="JLR90" s="137"/>
      <c r="JLS90" s="137"/>
      <c r="JLT90" s="137"/>
      <c r="JLU90" s="137"/>
      <c r="JLV90" s="137"/>
      <c r="JLW90" s="137"/>
      <c r="JLX90" s="137"/>
      <c r="JLY90" s="137"/>
      <c r="JLZ90" s="137"/>
      <c r="JMA90" s="137"/>
      <c r="JMB90" s="137"/>
      <c r="JMC90" s="137"/>
      <c r="JMD90" s="137"/>
      <c r="JME90" s="137"/>
      <c r="JMF90" s="137"/>
      <c r="JMG90" s="137"/>
      <c r="JMH90" s="137"/>
      <c r="JMI90" s="137"/>
      <c r="JMJ90" s="137"/>
      <c r="JMK90" s="137"/>
      <c r="JML90" s="137"/>
      <c r="JMM90" s="137"/>
      <c r="JMN90" s="137"/>
      <c r="JMO90" s="137"/>
      <c r="JMP90" s="137"/>
      <c r="JMQ90" s="137"/>
      <c r="JMR90" s="137"/>
      <c r="JMS90" s="137"/>
      <c r="JMT90" s="137"/>
      <c r="JMU90" s="137"/>
      <c r="JMV90" s="137"/>
      <c r="JMW90" s="137"/>
      <c r="JMX90" s="137"/>
      <c r="JMY90" s="137"/>
      <c r="JMZ90" s="137"/>
      <c r="JNA90" s="137"/>
      <c r="JNB90" s="137"/>
      <c r="JNC90" s="137"/>
      <c r="JND90" s="137"/>
      <c r="JNE90" s="137"/>
      <c r="JNF90" s="137"/>
      <c r="JNG90" s="137"/>
      <c r="JNH90" s="137"/>
      <c r="JNI90" s="137"/>
      <c r="JNJ90" s="137"/>
      <c r="JNK90" s="137"/>
      <c r="JNL90" s="137"/>
      <c r="JNM90" s="137"/>
      <c r="JNN90" s="137"/>
      <c r="JNO90" s="137"/>
      <c r="JNP90" s="137"/>
      <c r="JNQ90" s="137"/>
      <c r="JNR90" s="137"/>
      <c r="JNS90" s="137"/>
      <c r="JNT90" s="137"/>
      <c r="JNU90" s="137"/>
      <c r="JNV90" s="137"/>
      <c r="JNW90" s="137"/>
      <c r="JNX90" s="137"/>
      <c r="JNY90" s="137"/>
      <c r="JNZ90" s="137"/>
      <c r="JOA90" s="137"/>
      <c r="JOB90" s="137"/>
      <c r="JOC90" s="137"/>
      <c r="JOD90" s="137"/>
      <c r="JOE90" s="137"/>
      <c r="JOF90" s="137"/>
      <c r="JOG90" s="137"/>
      <c r="JOH90" s="137"/>
      <c r="JOI90" s="137"/>
      <c r="JOJ90" s="137"/>
      <c r="JOK90" s="137"/>
      <c r="JOL90" s="137"/>
      <c r="JOM90" s="137"/>
      <c r="JON90" s="137"/>
      <c r="JOO90" s="137"/>
      <c r="JOP90" s="137"/>
      <c r="JOQ90" s="137"/>
      <c r="JOR90" s="137"/>
      <c r="JOS90" s="137"/>
      <c r="JOT90" s="137"/>
      <c r="JOU90" s="137"/>
      <c r="JOV90" s="137"/>
      <c r="JOW90" s="137"/>
      <c r="JOX90" s="137"/>
      <c r="JOY90" s="137"/>
      <c r="JOZ90" s="137"/>
      <c r="JPA90" s="137"/>
      <c r="JPB90" s="137"/>
      <c r="JPC90" s="137"/>
      <c r="JPD90" s="137"/>
      <c r="JPE90" s="137"/>
      <c r="JPF90" s="137"/>
      <c r="JPG90" s="137"/>
      <c r="JPH90" s="137"/>
      <c r="JPI90" s="137"/>
      <c r="JPJ90" s="137"/>
      <c r="JPK90" s="137"/>
      <c r="JPL90" s="137"/>
      <c r="JPM90" s="137"/>
      <c r="JPN90" s="137"/>
      <c r="JPO90" s="137"/>
      <c r="JPP90" s="137"/>
      <c r="JPQ90" s="137"/>
      <c r="JPR90" s="137"/>
      <c r="JPS90" s="137"/>
      <c r="JPT90" s="137"/>
      <c r="JPU90" s="137"/>
      <c r="JPV90" s="137"/>
      <c r="JPW90" s="137"/>
      <c r="JPX90" s="137"/>
      <c r="JPY90" s="137"/>
      <c r="JPZ90" s="137"/>
      <c r="JQA90" s="137"/>
      <c r="JQB90" s="137"/>
      <c r="JQC90" s="137"/>
      <c r="JQD90" s="137"/>
      <c r="JQE90" s="137"/>
      <c r="JQF90" s="137"/>
      <c r="JQG90" s="137"/>
      <c r="JQH90" s="137"/>
      <c r="JQI90" s="137"/>
      <c r="JQJ90" s="137"/>
      <c r="JQK90" s="137"/>
      <c r="JQL90" s="137"/>
      <c r="JQM90" s="137"/>
      <c r="JQN90" s="137"/>
      <c r="JQO90" s="137"/>
      <c r="JQP90" s="137"/>
      <c r="JQQ90" s="137"/>
      <c r="JQR90" s="137"/>
      <c r="JQS90" s="137"/>
      <c r="JQT90" s="137"/>
      <c r="JQU90" s="137"/>
      <c r="JQV90" s="137"/>
      <c r="JQW90" s="137"/>
      <c r="JQX90" s="137"/>
      <c r="JQY90" s="137"/>
      <c r="JQZ90" s="137"/>
      <c r="JRA90" s="137"/>
      <c r="JRB90" s="137"/>
      <c r="JRC90" s="137"/>
      <c r="JRD90" s="137"/>
      <c r="JRE90" s="137"/>
      <c r="JRF90" s="137"/>
      <c r="JRG90" s="137"/>
      <c r="JRH90" s="137"/>
      <c r="JRI90" s="137"/>
      <c r="JRJ90" s="137"/>
      <c r="JRK90" s="137"/>
      <c r="JRL90" s="137"/>
      <c r="JRM90" s="137"/>
      <c r="JRN90" s="137"/>
      <c r="JRO90" s="137"/>
      <c r="JRP90" s="137"/>
      <c r="JRQ90" s="137"/>
      <c r="JRR90" s="137"/>
      <c r="JRS90" s="137"/>
      <c r="JRT90" s="137"/>
      <c r="JRU90" s="137"/>
      <c r="JRV90" s="137"/>
      <c r="JRW90" s="137"/>
      <c r="JRX90" s="137"/>
      <c r="JRY90" s="137"/>
      <c r="JRZ90" s="137"/>
      <c r="JSA90" s="137"/>
      <c r="JSB90" s="137"/>
      <c r="JSC90" s="137"/>
      <c r="JSD90" s="137"/>
      <c r="JSE90" s="137"/>
      <c r="JSF90" s="137"/>
      <c r="JSG90" s="137"/>
      <c r="JSH90" s="137"/>
      <c r="JSI90" s="137"/>
      <c r="JSJ90" s="137"/>
      <c r="JSK90" s="137"/>
      <c r="JSL90" s="137"/>
      <c r="JSM90" s="137"/>
      <c r="JSN90" s="137"/>
      <c r="JSO90" s="137"/>
      <c r="JSP90" s="137"/>
      <c r="JSQ90" s="137"/>
      <c r="JSR90" s="137"/>
      <c r="JSS90" s="137"/>
      <c r="JST90" s="137"/>
      <c r="JSU90" s="137"/>
      <c r="JSV90" s="137"/>
      <c r="JSW90" s="137"/>
      <c r="JSX90" s="137"/>
      <c r="JSY90" s="137"/>
      <c r="JSZ90" s="137"/>
      <c r="JTA90" s="137"/>
      <c r="JTB90" s="137"/>
      <c r="JTC90" s="137"/>
      <c r="JTD90" s="137"/>
      <c r="JTE90" s="137"/>
      <c r="JTF90" s="137"/>
      <c r="JTG90" s="137"/>
      <c r="JTH90" s="137"/>
      <c r="JTI90" s="137"/>
      <c r="JTJ90" s="137"/>
      <c r="JTK90" s="137"/>
      <c r="JTL90" s="137"/>
      <c r="JTM90" s="137"/>
      <c r="JTN90" s="137"/>
      <c r="JTO90" s="137"/>
      <c r="JTP90" s="137"/>
      <c r="JTQ90" s="137"/>
      <c r="JTR90" s="137"/>
      <c r="JTS90" s="137"/>
      <c r="JTT90" s="137"/>
      <c r="JTU90" s="137"/>
      <c r="JTV90" s="137"/>
      <c r="JTW90" s="137"/>
      <c r="JTX90" s="137"/>
      <c r="JTY90" s="137"/>
      <c r="JTZ90" s="137"/>
      <c r="JUA90" s="137"/>
      <c r="JUB90" s="137"/>
      <c r="JUC90" s="137"/>
      <c r="JUD90" s="137"/>
      <c r="JUE90" s="137"/>
      <c r="JUF90" s="137"/>
      <c r="JUG90" s="137"/>
      <c r="JUH90" s="137"/>
      <c r="JUI90" s="137"/>
      <c r="JUJ90" s="137"/>
      <c r="JUK90" s="137"/>
      <c r="JUL90" s="137"/>
      <c r="JUM90" s="137"/>
      <c r="JUN90" s="137"/>
      <c r="JUO90" s="137"/>
      <c r="JUP90" s="137"/>
      <c r="JUQ90" s="137"/>
      <c r="JUR90" s="137"/>
      <c r="JUS90" s="137"/>
      <c r="JUT90" s="137"/>
      <c r="JUU90" s="137"/>
      <c r="JUV90" s="137"/>
      <c r="JUW90" s="137"/>
      <c r="JUX90" s="137"/>
      <c r="JUY90" s="137"/>
      <c r="JUZ90" s="137"/>
      <c r="JVA90" s="137"/>
      <c r="JVB90" s="137"/>
      <c r="JVC90" s="137"/>
      <c r="JVD90" s="137"/>
      <c r="JVE90" s="137"/>
      <c r="JVF90" s="137"/>
      <c r="JVG90" s="137"/>
      <c r="JVH90" s="137"/>
      <c r="JVI90" s="137"/>
      <c r="JVJ90" s="137"/>
      <c r="JVK90" s="137"/>
      <c r="JVL90" s="137"/>
      <c r="JVM90" s="137"/>
      <c r="JVN90" s="137"/>
      <c r="JVO90" s="137"/>
      <c r="JVP90" s="137"/>
      <c r="JVQ90" s="137"/>
      <c r="JVR90" s="137"/>
      <c r="JVS90" s="137"/>
      <c r="JVT90" s="137"/>
      <c r="JVU90" s="137"/>
      <c r="JVV90" s="137"/>
      <c r="JVW90" s="137"/>
      <c r="JVX90" s="137"/>
      <c r="JVY90" s="137"/>
      <c r="JVZ90" s="137"/>
      <c r="JWA90" s="137"/>
      <c r="JWB90" s="137"/>
      <c r="JWC90" s="137"/>
      <c r="JWD90" s="137"/>
      <c r="JWE90" s="137"/>
      <c r="JWF90" s="137"/>
      <c r="JWG90" s="137"/>
      <c r="JWH90" s="137"/>
      <c r="JWI90" s="137"/>
      <c r="JWJ90" s="137"/>
      <c r="JWK90" s="137"/>
      <c r="JWL90" s="137"/>
      <c r="JWM90" s="137"/>
      <c r="JWN90" s="137"/>
      <c r="JWO90" s="137"/>
      <c r="JWP90" s="137"/>
      <c r="JWQ90" s="137"/>
      <c r="JWR90" s="137"/>
      <c r="JWS90" s="137"/>
      <c r="JWT90" s="137"/>
      <c r="JWU90" s="137"/>
      <c r="JWV90" s="137"/>
      <c r="JWW90" s="137"/>
      <c r="JWX90" s="137"/>
      <c r="JWY90" s="137"/>
      <c r="JWZ90" s="137"/>
      <c r="JXA90" s="137"/>
      <c r="JXB90" s="137"/>
      <c r="JXC90" s="137"/>
      <c r="JXD90" s="137"/>
      <c r="JXE90" s="137"/>
      <c r="JXF90" s="137"/>
      <c r="JXG90" s="137"/>
      <c r="JXH90" s="137"/>
      <c r="JXI90" s="137"/>
      <c r="JXJ90" s="137"/>
      <c r="JXK90" s="137"/>
      <c r="JXL90" s="137"/>
      <c r="JXM90" s="137"/>
      <c r="JXN90" s="137"/>
      <c r="JXO90" s="137"/>
      <c r="JXP90" s="137"/>
      <c r="JXQ90" s="137"/>
      <c r="JXR90" s="137"/>
      <c r="JXS90" s="137"/>
      <c r="JXT90" s="137"/>
      <c r="JXU90" s="137"/>
      <c r="JXV90" s="137"/>
      <c r="JXW90" s="137"/>
      <c r="JXX90" s="137"/>
      <c r="JXY90" s="137"/>
      <c r="JXZ90" s="137"/>
      <c r="JYA90" s="137"/>
      <c r="JYB90" s="137"/>
      <c r="JYC90" s="137"/>
      <c r="JYD90" s="137"/>
      <c r="JYE90" s="137"/>
      <c r="JYF90" s="137"/>
      <c r="JYG90" s="137"/>
      <c r="JYH90" s="137"/>
      <c r="JYI90" s="137"/>
      <c r="JYJ90" s="137"/>
      <c r="JYK90" s="137"/>
      <c r="JYL90" s="137"/>
      <c r="JYM90" s="137"/>
      <c r="JYN90" s="137"/>
      <c r="JYO90" s="137"/>
      <c r="JYP90" s="137"/>
      <c r="JYQ90" s="137"/>
      <c r="JYR90" s="137"/>
      <c r="JYS90" s="137"/>
      <c r="JYT90" s="137"/>
      <c r="JYU90" s="137"/>
      <c r="JYV90" s="137"/>
      <c r="JYW90" s="137"/>
      <c r="JYX90" s="137"/>
      <c r="JYY90" s="137"/>
      <c r="JYZ90" s="137"/>
      <c r="JZA90" s="137"/>
      <c r="JZB90" s="137"/>
      <c r="JZC90" s="137"/>
      <c r="JZD90" s="137"/>
      <c r="JZE90" s="137"/>
      <c r="JZF90" s="137"/>
      <c r="JZG90" s="137"/>
      <c r="JZH90" s="137"/>
      <c r="JZI90" s="137"/>
      <c r="JZJ90" s="137"/>
      <c r="JZK90" s="137"/>
      <c r="JZL90" s="137"/>
      <c r="JZM90" s="137"/>
      <c r="JZN90" s="137"/>
      <c r="JZO90" s="137"/>
      <c r="JZP90" s="137"/>
      <c r="JZQ90" s="137"/>
      <c r="JZR90" s="137"/>
      <c r="JZS90" s="137"/>
      <c r="JZT90" s="137"/>
      <c r="JZU90" s="137"/>
      <c r="JZV90" s="137"/>
      <c r="JZW90" s="137"/>
      <c r="JZX90" s="137"/>
      <c r="JZY90" s="137"/>
      <c r="JZZ90" s="137"/>
      <c r="KAA90" s="137"/>
      <c r="KAB90" s="137"/>
      <c r="KAC90" s="137"/>
      <c r="KAD90" s="137"/>
      <c r="KAE90" s="137"/>
      <c r="KAF90" s="137"/>
      <c r="KAG90" s="137"/>
      <c r="KAH90" s="137"/>
      <c r="KAI90" s="137"/>
      <c r="KAJ90" s="137"/>
      <c r="KAK90" s="137"/>
      <c r="KAL90" s="137"/>
      <c r="KAM90" s="137"/>
      <c r="KAN90" s="137"/>
      <c r="KAO90" s="137"/>
      <c r="KAP90" s="137"/>
      <c r="KAQ90" s="137"/>
      <c r="KAR90" s="137"/>
      <c r="KAS90" s="137"/>
      <c r="KAT90" s="137"/>
      <c r="KAU90" s="137"/>
      <c r="KAV90" s="137"/>
      <c r="KAW90" s="137"/>
      <c r="KAX90" s="137"/>
      <c r="KAY90" s="137"/>
      <c r="KAZ90" s="137"/>
      <c r="KBA90" s="137"/>
      <c r="KBB90" s="137"/>
      <c r="KBC90" s="137"/>
      <c r="KBD90" s="137"/>
      <c r="KBE90" s="137"/>
      <c r="KBF90" s="137"/>
      <c r="KBG90" s="137"/>
      <c r="KBH90" s="137"/>
      <c r="KBI90" s="137"/>
      <c r="KBJ90" s="137"/>
      <c r="KBK90" s="137"/>
      <c r="KBL90" s="137"/>
      <c r="KBM90" s="137"/>
      <c r="KBN90" s="137"/>
      <c r="KBO90" s="137"/>
      <c r="KBP90" s="137"/>
      <c r="KBQ90" s="137"/>
      <c r="KBR90" s="137"/>
      <c r="KBS90" s="137"/>
      <c r="KBT90" s="137"/>
      <c r="KBU90" s="137"/>
      <c r="KBV90" s="137"/>
      <c r="KBW90" s="137"/>
      <c r="KBX90" s="137"/>
      <c r="KBY90" s="137"/>
      <c r="KBZ90" s="137"/>
      <c r="KCA90" s="137"/>
      <c r="KCB90" s="137"/>
      <c r="KCC90" s="137"/>
      <c r="KCD90" s="137"/>
      <c r="KCE90" s="137"/>
      <c r="KCF90" s="137"/>
      <c r="KCG90" s="137"/>
      <c r="KCH90" s="137"/>
      <c r="KCI90" s="137"/>
      <c r="KCJ90" s="137"/>
      <c r="KCK90" s="137"/>
      <c r="KCL90" s="137"/>
      <c r="KCM90" s="137"/>
      <c r="KCN90" s="137"/>
      <c r="KCO90" s="137"/>
      <c r="KCP90" s="137"/>
      <c r="KCQ90" s="137"/>
      <c r="KCR90" s="137"/>
      <c r="KCS90" s="137"/>
      <c r="KCT90" s="137"/>
      <c r="KCU90" s="137"/>
      <c r="KCV90" s="137"/>
      <c r="KCW90" s="137"/>
      <c r="KCX90" s="137"/>
      <c r="KCY90" s="137"/>
      <c r="KCZ90" s="137"/>
      <c r="KDA90" s="137"/>
      <c r="KDB90" s="137"/>
      <c r="KDC90" s="137"/>
      <c r="KDD90" s="137"/>
      <c r="KDE90" s="137"/>
      <c r="KDF90" s="137"/>
      <c r="KDG90" s="137"/>
      <c r="KDH90" s="137"/>
      <c r="KDI90" s="137"/>
      <c r="KDJ90" s="137"/>
      <c r="KDK90" s="137"/>
      <c r="KDL90" s="137"/>
      <c r="KDM90" s="137"/>
      <c r="KDN90" s="137"/>
      <c r="KDO90" s="137"/>
      <c r="KDP90" s="137"/>
      <c r="KDQ90" s="137"/>
      <c r="KDR90" s="137"/>
      <c r="KDS90" s="137"/>
      <c r="KDT90" s="137"/>
      <c r="KDU90" s="137"/>
      <c r="KDV90" s="137"/>
      <c r="KDW90" s="137"/>
      <c r="KDX90" s="137"/>
      <c r="KDY90" s="137"/>
      <c r="KDZ90" s="137"/>
      <c r="KEA90" s="137"/>
      <c r="KEB90" s="137"/>
      <c r="KEC90" s="137"/>
      <c r="KED90" s="137"/>
      <c r="KEE90" s="137"/>
      <c r="KEF90" s="137"/>
      <c r="KEG90" s="137"/>
      <c r="KEH90" s="137"/>
      <c r="KEI90" s="137"/>
      <c r="KEJ90" s="137"/>
      <c r="KEK90" s="137"/>
      <c r="KEL90" s="137"/>
      <c r="KEM90" s="137"/>
      <c r="KEN90" s="137"/>
      <c r="KEO90" s="137"/>
      <c r="KEP90" s="137"/>
      <c r="KEQ90" s="137"/>
      <c r="KER90" s="137"/>
      <c r="KES90" s="137"/>
      <c r="KET90" s="137"/>
      <c r="KEU90" s="137"/>
      <c r="KEV90" s="137"/>
      <c r="KEW90" s="137"/>
      <c r="KEX90" s="137"/>
      <c r="KEY90" s="137"/>
      <c r="KEZ90" s="137"/>
      <c r="KFA90" s="137"/>
      <c r="KFB90" s="137"/>
      <c r="KFC90" s="137"/>
      <c r="KFD90" s="137"/>
      <c r="KFE90" s="137"/>
      <c r="KFF90" s="137"/>
      <c r="KFG90" s="137"/>
      <c r="KFH90" s="137"/>
      <c r="KFI90" s="137"/>
      <c r="KFJ90" s="137"/>
      <c r="KFK90" s="137"/>
      <c r="KFL90" s="137"/>
      <c r="KFM90" s="137"/>
      <c r="KFN90" s="137"/>
      <c r="KFO90" s="137"/>
      <c r="KFP90" s="137"/>
      <c r="KFQ90" s="137"/>
      <c r="KFR90" s="137"/>
      <c r="KFS90" s="137"/>
      <c r="KFT90" s="137"/>
      <c r="KFU90" s="137"/>
      <c r="KFV90" s="137"/>
      <c r="KFW90" s="137"/>
      <c r="KFX90" s="137"/>
      <c r="KFY90" s="137"/>
      <c r="KFZ90" s="137"/>
      <c r="KGA90" s="137"/>
      <c r="KGB90" s="137"/>
      <c r="KGC90" s="137"/>
      <c r="KGD90" s="137"/>
      <c r="KGE90" s="137"/>
      <c r="KGF90" s="137"/>
      <c r="KGG90" s="137"/>
      <c r="KGH90" s="137"/>
      <c r="KGI90" s="137"/>
      <c r="KGJ90" s="137"/>
      <c r="KGK90" s="137"/>
      <c r="KGL90" s="137"/>
      <c r="KGM90" s="137"/>
      <c r="KGN90" s="137"/>
      <c r="KGO90" s="137"/>
      <c r="KGP90" s="137"/>
      <c r="KGQ90" s="137"/>
      <c r="KGR90" s="137"/>
      <c r="KGS90" s="137"/>
      <c r="KGT90" s="137"/>
      <c r="KGU90" s="137"/>
      <c r="KGV90" s="137"/>
      <c r="KGW90" s="137"/>
      <c r="KGX90" s="137"/>
      <c r="KGY90" s="137"/>
      <c r="KGZ90" s="137"/>
      <c r="KHA90" s="137"/>
      <c r="KHB90" s="137"/>
      <c r="KHC90" s="137"/>
      <c r="KHD90" s="137"/>
      <c r="KHE90" s="137"/>
      <c r="KHF90" s="137"/>
      <c r="KHG90" s="137"/>
      <c r="KHH90" s="137"/>
      <c r="KHI90" s="137"/>
      <c r="KHJ90" s="137"/>
      <c r="KHK90" s="137"/>
      <c r="KHL90" s="137"/>
      <c r="KHM90" s="137"/>
      <c r="KHN90" s="137"/>
      <c r="KHO90" s="137"/>
      <c r="KHP90" s="137"/>
      <c r="KHQ90" s="137"/>
      <c r="KHR90" s="137"/>
      <c r="KHS90" s="137"/>
      <c r="KHT90" s="137"/>
      <c r="KHU90" s="137"/>
      <c r="KHV90" s="137"/>
      <c r="KHW90" s="137"/>
      <c r="KHX90" s="137"/>
      <c r="KHY90" s="137"/>
      <c r="KHZ90" s="137"/>
      <c r="KIA90" s="137"/>
      <c r="KIB90" s="137"/>
      <c r="KIC90" s="137"/>
      <c r="KID90" s="137"/>
      <c r="KIE90" s="137"/>
      <c r="KIF90" s="137"/>
      <c r="KIG90" s="137"/>
      <c r="KIH90" s="137"/>
      <c r="KII90" s="137"/>
      <c r="KIJ90" s="137"/>
      <c r="KIK90" s="137"/>
      <c r="KIL90" s="137"/>
      <c r="KIM90" s="137"/>
      <c r="KIN90" s="137"/>
      <c r="KIO90" s="137"/>
      <c r="KIP90" s="137"/>
      <c r="KIQ90" s="137"/>
      <c r="KIR90" s="137"/>
      <c r="KIS90" s="137"/>
      <c r="KIT90" s="137"/>
      <c r="KIU90" s="137"/>
      <c r="KIV90" s="137"/>
      <c r="KIW90" s="137"/>
      <c r="KIX90" s="137"/>
      <c r="KIY90" s="137"/>
      <c r="KIZ90" s="137"/>
      <c r="KJA90" s="137"/>
      <c r="KJB90" s="137"/>
      <c r="KJC90" s="137"/>
      <c r="KJD90" s="137"/>
      <c r="KJE90" s="137"/>
      <c r="KJF90" s="137"/>
      <c r="KJG90" s="137"/>
      <c r="KJH90" s="137"/>
      <c r="KJI90" s="137"/>
      <c r="KJJ90" s="137"/>
      <c r="KJK90" s="137"/>
      <c r="KJL90" s="137"/>
      <c r="KJM90" s="137"/>
      <c r="KJN90" s="137"/>
      <c r="KJO90" s="137"/>
      <c r="KJP90" s="137"/>
      <c r="KJQ90" s="137"/>
      <c r="KJR90" s="137"/>
      <c r="KJS90" s="137"/>
      <c r="KJT90" s="137"/>
      <c r="KJU90" s="137"/>
      <c r="KJV90" s="137"/>
      <c r="KJW90" s="137"/>
      <c r="KJX90" s="137"/>
      <c r="KJY90" s="137"/>
      <c r="KJZ90" s="137"/>
      <c r="KKA90" s="137"/>
      <c r="KKB90" s="137"/>
      <c r="KKC90" s="137"/>
      <c r="KKD90" s="137"/>
      <c r="KKE90" s="137"/>
      <c r="KKF90" s="137"/>
      <c r="KKG90" s="137"/>
      <c r="KKH90" s="137"/>
      <c r="KKI90" s="137"/>
      <c r="KKJ90" s="137"/>
      <c r="KKK90" s="137"/>
      <c r="KKL90" s="137"/>
      <c r="KKM90" s="137"/>
      <c r="KKN90" s="137"/>
      <c r="KKO90" s="137"/>
      <c r="KKP90" s="137"/>
      <c r="KKQ90" s="137"/>
      <c r="KKR90" s="137"/>
      <c r="KKS90" s="137"/>
      <c r="KKT90" s="137"/>
      <c r="KKU90" s="137"/>
      <c r="KKV90" s="137"/>
      <c r="KKW90" s="137"/>
      <c r="KKX90" s="137"/>
      <c r="KKY90" s="137"/>
      <c r="KKZ90" s="137"/>
      <c r="KLA90" s="137"/>
      <c r="KLB90" s="137"/>
      <c r="KLC90" s="137"/>
      <c r="KLD90" s="137"/>
      <c r="KLE90" s="137"/>
      <c r="KLF90" s="137"/>
      <c r="KLG90" s="137"/>
      <c r="KLH90" s="137"/>
      <c r="KLI90" s="137"/>
      <c r="KLJ90" s="137"/>
      <c r="KLK90" s="137"/>
      <c r="KLL90" s="137"/>
      <c r="KLM90" s="137"/>
      <c r="KLN90" s="137"/>
      <c r="KLO90" s="137"/>
      <c r="KLP90" s="137"/>
      <c r="KLQ90" s="137"/>
      <c r="KLR90" s="137"/>
      <c r="KLS90" s="137"/>
      <c r="KLT90" s="137"/>
      <c r="KLU90" s="137"/>
      <c r="KLV90" s="137"/>
      <c r="KLW90" s="137"/>
      <c r="KLX90" s="137"/>
      <c r="KLY90" s="137"/>
      <c r="KLZ90" s="137"/>
      <c r="KMA90" s="137"/>
      <c r="KMB90" s="137"/>
      <c r="KMC90" s="137"/>
      <c r="KMD90" s="137"/>
      <c r="KME90" s="137"/>
      <c r="KMF90" s="137"/>
      <c r="KMG90" s="137"/>
      <c r="KMH90" s="137"/>
      <c r="KMI90" s="137"/>
      <c r="KMJ90" s="137"/>
      <c r="KMK90" s="137"/>
      <c r="KML90" s="137"/>
      <c r="KMM90" s="137"/>
      <c r="KMN90" s="137"/>
      <c r="KMO90" s="137"/>
      <c r="KMP90" s="137"/>
      <c r="KMQ90" s="137"/>
      <c r="KMR90" s="137"/>
      <c r="KMS90" s="137"/>
      <c r="KMT90" s="137"/>
      <c r="KMU90" s="137"/>
      <c r="KMV90" s="137"/>
      <c r="KMW90" s="137"/>
      <c r="KMX90" s="137"/>
      <c r="KMY90" s="137"/>
      <c r="KMZ90" s="137"/>
      <c r="KNA90" s="137"/>
      <c r="KNB90" s="137"/>
      <c r="KNC90" s="137"/>
      <c r="KND90" s="137"/>
      <c r="KNE90" s="137"/>
      <c r="KNF90" s="137"/>
      <c r="KNG90" s="137"/>
      <c r="KNH90" s="137"/>
      <c r="KNI90" s="137"/>
      <c r="KNJ90" s="137"/>
      <c r="KNK90" s="137"/>
      <c r="KNL90" s="137"/>
      <c r="KNM90" s="137"/>
      <c r="KNN90" s="137"/>
      <c r="KNO90" s="137"/>
      <c r="KNP90" s="137"/>
      <c r="KNQ90" s="137"/>
      <c r="KNR90" s="137"/>
      <c r="KNS90" s="137"/>
      <c r="KNT90" s="137"/>
      <c r="KNU90" s="137"/>
      <c r="KNV90" s="137"/>
      <c r="KNW90" s="137"/>
      <c r="KNX90" s="137"/>
      <c r="KNY90" s="137"/>
      <c r="KNZ90" s="137"/>
      <c r="KOA90" s="137"/>
      <c r="KOB90" s="137"/>
      <c r="KOC90" s="137"/>
      <c r="KOD90" s="137"/>
      <c r="KOE90" s="137"/>
      <c r="KOF90" s="137"/>
      <c r="KOG90" s="137"/>
      <c r="KOH90" s="137"/>
      <c r="KOI90" s="137"/>
      <c r="KOJ90" s="137"/>
      <c r="KOK90" s="137"/>
      <c r="KOL90" s="137"/>
      <c r="KOM90" s="137"/>
      <c r="KON90" s="137"/>
      <c r="KOO90" s="137"/>
      <c r="KOP90" s="137"/>
      <c r="KOQ90" s="137"/>
      <c r="KOR90" s="137"/>
      <c r="KOS90" s="137"/>
      <c r="KOT90" s="137"/>
      <c r="KOU90" s="137"/>
      <c r="KOV90" s="137"/>
      <c r="KOW90" s="137"/>
      <c r="KOX90" s="137"/>
      <c r="KOY90" s="137"/>
      <c r="KOZ90" s="137"/>
      <c r="KPA90" s="137"/>
      <c r="KPB90" s="137"/>
      <c r="KPC90" s="137"/>
      <c r="KPD90" s="137"/>
      <c r="KPE90" s="137"/>
      <c r="KPF90" s="137"/>
      <c r="KPG90" s="137"/>
      <c r="KPH90" s="137"/>
      <c r="KPI90" s="137"/>
      <c r="KPJ90" s="137"/>
      <c r="KPK90" s="137"/>
      <c r="KPL90" s="137"/>
      <c r="KPM90" s="137"/>
      <c r="KPN90" s="137"/>
      <c r="KPO90" s="137"/>
      <c r="KPP90" s="137"/>
      <c r="KPQ90" s="137"/>
      <c r="KPR90" s="137"/>
      <c r="KPS90" s="137"/>
      <c r="KPT90" s="137"/>
      <c r="KPU90" s="137"/>
      <c r="KPV90" s="137"/>
      <c r="KPW90" s="137"/>
      <c r="KPX90" s="137"/>
      <c r="KPY90" s="137"/>
      <c r="KPZ90" s="137"/>
      <c r="KQA90" s="137"/>
      <c r="KQB90" s="137"/>
      <c r="KQC90" s="137"/>
      <c r="KQD90" s="137"/>
      <c r="KQE90" s="137"/>
      <c r="KQF90" s="137"/>
      <c r="KQG90" s="137"/>
      <c r="KQH90" s="137"/>
      <c r="KQI90" s="137"/>
      <c r="KQJ90" s="137"/>
      <c r="KQK90" s="137"/>
      <c r="KQL90" s="137"/>
      <c r="KQM90" s="137"/>
      <c r="KQN90" s="137"/>
      <c r="KQO90" s="137"/>
      <c r="KQP90" s="137"/>
      <c r="KQQ90" s="137"/>
      <c r="KQR90" s="137"/>
      <c r="KQS90" s="137"/>
      <c r="KQT90" s="137"/>
      <c r="KQU90" s="137"/>
      <c r="KQV90" s="137"/>
      <c r="KQW90" s="137"/>
      <c r="KQX90" s="137"/>
      <c r="KQY90" s="137"/>
      <c r="KQZ90" s="137"/>
      <c r="KRA90" s="137"/>
      <c r="KRB90" s="137"/>
      <c r="KRC90" s="137"/>
      <c r="KRD90" s="137"/>
      <c r="KRE90" s="137"/>
      <c r="KRF90" s="137"/>
      <c r="KRG90" s="137"/>
      <c r="KRH90" s="137"/>
      <c r="KRI90" s="137"/>
      <c r="KRJ90" s="137"/>
      <c r="KRK90" s="137"/>
      <c r="KRL90" s="137"/>
      <c r="KRM90" s="137"/>
      <c r="KRN90" s="137"/>
      <c r="KRO90" s="137"/>
      <c r="KRP90" s="137"/>
      <c r="KRQ90" s="137"/>
      <c r="KRR90" s="137"/>
      <c r="KRS90" s="137"/>
      <c r="KRT90" s="137"/>
      <c r="KRU90" s="137"/>
      <c r="KRV90" s="137"/>
      <c r="KRW90" s="137"/>
      <c r="KRX90" s="137"/>
      <c r="KRY90" s="137"/>
      <c r="KRZ90" s="137"/>
      <c r="KSA90" s="137"/>
      <c r="KSB90" s="137"/>
      <c r="KSC90" s="137"/>
      <c r="KSD90" s="137"/>
      <c r="KSE90" s="137"/>
      <c r="KSF90" s="137"/>
      <c r="KSG90" s="137"/>
      <c r="KSH90" s="137"/>
      <c r="KSI90" s="137"/>
      <c r="KSJ90" s="137"/>
      <c r="KSK90" s="137"/>
      <c r="KSL90" s="137"/>
      <c r="KSM90" s="137"/>
      <c r="KSN90" s="137"/>
      <c r="KSO90" s="137"/>
      <c r="KSP90" s="137"/>
      <c r="KSQ90" s="137"/>
      <c r="KSR90" s="137"/>
      <c r="KSS90" s="137"/>
      <c r="KST90" s="137"/>
      <c r="KSU90" s="137"/>
      <c r="KSV90" s="137"/>
      <c r="KSW90" s="137"/>
      <c r="KSX90" s="137"/>
      <c r="KSY90" s="137"/>
      <c r="KSZ90" s="137"/>
      <c r="KTA90" s="137"/>
      <c r="KTB90" s="137"/>
      <c r="KTC90" s="137"/>
      <c r="KTD90" s="137"/>
      <c r="KTE90" s="137"/>
      <c r="KTF90" s="137"/>
      <c r="KTG90" s="137"/>
      <c r="KTH90" s="137"/>
      <c r="KTI90" s="137"/>
      <c r="KTJ90" s="137"/>
      <c r="KTK90" s="137"/>
      <c r="KTL90" s="137"/>
      <c r="KTM90" s="137"/>
      <c r="KTN90" s="137"/>
      <c r="KTO90" s="137"/>
      <c r="KTP90" s="137"/>
      <c r="KTQ90" s="137"/>
      <c r="KTR90" s="137"/>
      <c r="KTS90" s="137"/>
      <c r="KTT90" s="137"/>
      <c r="KTU90" s="137"/>
      <c r="KTV90" s="137"/>
      <c r="KTW90" s="137"/>
      <c r="KTX90" s="137"/>
      <c r="KTY90" s="137"/>
      <c r="KTZ90" s="137"/>
      <c r="KUA90" s="137"/>
      <c r="KUB90" s="137"/>
      <c r="KUC90" s="137"/>
      <c r="KUD90" s="137"/>
      <c r="KUE90" s="137"/>
      <c r="KUF90" s="137"/>
      <c r="KUG90" s="137"/>
      <c r="KUH90" s="137"/>
      <c r="KUI90" s="137"/>
      <c r="KUJ90" s="137"/>
      <c r="KUK90" s="137"/>
      <c r="KUL90" s="137"/>
      <c r="KUM90" s="137"/>
      <c r="KUN90" s="137"/>
      <c r="KUO90" s="137"/>
      <c r="KUP90" s="137"/>
      <c r="KUQ90" s="137"/>
      <c r="KUR90" s="137"/>
      <c r="KUS90" s="137"/>
      <c r="KUT90" s="137"/>
      <c r="KUU90" s="137"/>
      <c r="KUV90" s="137"/>
      <c r="KUW90" s="137"/>
      <c r="KUX90" s="137"/>
      <c r="KUY90" s="137"/>
      <c r="KUZ90" s="137"/>
      <c r="KVA90" s="137"/>
      <c r="KVB90" s="137"/>
      <c r="KVC90" s="137"/>
      <c r="KVD90" s="137"/>
      <c r="KVE90" s="137"/>
      <c r="KVF90" s="137"/>
      <c r="KVG90" s="137"/>
      <c r="KVH90" s="137"/>
      <c r="KVI90" s="137"/>
      <c r="KVJ90" s="137"/>
      <c r="KVK90" s="137"/>
      <c r="KVL90" s="137"/>
      <c r="KVM90" s="137"/>
      <c r="KVN90" s="137"/>
      <c r="KVO90" s="137"/>
      <c r="KVP90" s="137"/>
      <c r="KVQ90" s="137"/>
      <c r="KVR90" s="137"/>
      <c r="KVS90" s="137"/>
      <c r="KVT90" s="137"/>
      <c r="KVU90" s="137"/>
      <c r="KVV90" s="137"/>
      <c r="KVW90" s="137"/>
      <c r="KVX90" s="137"/>
      <c r="KVY90" s="137"/>
      <c r="KVZ90" s="137"/>
      <c r="KWA90" s="137"/>
      <c r="KWB90" s="137"/>
      <c r="KWC90" s="137"/>
      <c r="KWD90" s="137"/>
      <c r="KWE90" s="137"/>
      <c r="KWF90" s="137"/>
      <c r="KWG90" s="137"/>
      <c r="KWH90" s="137"/>
      <c r="KWI90" s="137"/>
      <c r="KWJ90" s="137"/>
      <c r="KWK90" s="137"/>
      <c r="KWL90" s="137"/>
      <c r="KWM90" s="137"/>
      <c r="KWN90" s="137"/>
      <c r="KWO90" s="137"/>
      <c r="KWP90" s="137"/>
      <c r="KWQ90" s="137"/>
      <c r="KWR90" s="137"/>
      <c r="KWS90" s="137"/>
      <c r="KWT90" s="137"/>
      <c r="KWU90" s="137"/>
      <c r="KWV90" s="137"/>
      <c r="KWW90" s="137"/>
      <c r="KWX90" s="137"/>
      <c r="KWY90" s="137"/>
      <c r="KWZ90" s="137"/>
      <c r="KXA90" s="137"/>
      <c r="KXB90" s="137"/>
      <c r="KXC90" s="137"/>
      <c r="KXD90" s="137"/>
      <c r="KXE90" s="137"/>
      <c r="KXF90" s="137"/>
      <c r="KXG90" s="137"/>
      <c r="KXH90" s="137"/>
      <c r="KXI90" s="137"/>
      <c r="KXJ90" s="137"/>
      <c r="KXK90" s="137"/>
      <c r="KXL90" s="137"/>
      <c r="KXM90" s="137"/>
      <c r="KXN90" s="137"/>
      <c r="KXO90" s="137"/>
      <c r="KXP90" s="137"/>
      <c r="KXQ90" s="137"/>
      <c r="KXR90" s="137"/>
      <c r="KXS90" s="137"/>
      <c r="KXT90" s="137"/>
      <c r="KXU90" s="137"/>
      <c r="KXV90" s="137"/>
      <c r="KXW90" s="137"/>
      <c r="KXX90" s="137"/>
      <c r="KXY90" s="137"/>
      <c r="KXZ90" s="137"/>
      <c r="KYA90" s="137"/>
      <c r="KYB90" s="137"/>
      <c r="KYC90" s="137"/>
      <c r="KYD90" s="137"/>
      <c r="KYE90" s="137"/>
      <c r="KYF90" s="137"/>
      <c r="KYG90" s="137"/>
      <c r="KYH90" s="137"/>
      <c r="KYI90" s="137"/>
      <c r="KYJ90" s="137"/>
      <c r="KYK90" s="137"/>
      <c r="KYL90" s="137"/>
      <c r="KYM90" s="137"/>
      <c r="KYN90" s="137"/>
      <c r="KYO90" s="137"/>
      <c r="KYP90" s="137"/>
      <c r="KYQ90" s="137"/>
      <c r="KYR90" s="137"/>
      <c r="KYS90" s="137"/>
      <c r="KYT90" s="137"/>
      <c r="KYU90" s="137"/>
      <c r="KYV90" s="137"/>
      <c r="KYW90" s="137"/>
      <c r="KYX90" s="137"/>
      <c r="KYY90" s="137"/>
      <c r="KYZ90" s="137"/>
      <c r="KZA90" s="137"/>
      <c r="KZB90" s="137"/>
      <c r="KZC90" s="137"/>
      <c r="KZD90" s="137"/>
      <c r="KZE90" s="137"/>
      <c r="KZF90" s="137"/>
      <c r="KZG90" s="137"/>
      <c r="KZH90" s="137"/>
      <c r="KZI90" s="137"/>
      <c r="KZJ90" s="137"/>
      <c r="KZK90" s="137"/>
      <c r="KZL90" s="137"/>
      <c r="KZM90" s="137"/>
      <c r="KZN90" s="137"/>
      <c r="KZO90" s="137"/>
      <c r="KZP90" s="137"/>
      <c r="KZQ90" s="137"/>
      <c r="KZR90" s="137"/>
      <c r="KZS90" s="137"/>
      <c r="KZT90" s="137"/>
      <c r="KZU90" s="137"/>
      <c r="KZV90" s="137"/>
      <c r="KZW90" s="137"/>
      <c r="KZX90" s="137"/>
      <c r="KZY90" s="137"/>
      <c r="KZZ90" s="137"/>
      <c r="LAA90" s="137"/>
      <c r="LAB90" s="137"/>
      <c r="LAC90" s="137"/>
      <c r="LAD90" s="137"/>
      <c r="LAE90" s="137"/>
      <c r="LAF90" s="137"/>
      <c r="LAG90" s="137"/>
      <c r="LAH90" s="137"/>
      <c r="LAI90" s="137"/>
      <c r="LAJ90" s="137"/>
      <c r="LAK90" s="137"/>
      <c r="LAL90" s="137"/>
      <c r="LAM90" s="137"/>
      <c r="LAN90" s="137"/>
      <c r="LAO90" s="137"/>
      <c r="LAP90" s="137"/>
      <c r="LAQ90" s="137"/>
      <c r="LAR90" s="137"/>
      <c r="LAS90" s="137"/>
      <c r="LAT90" s="137"/>
      <c r="LAU90" s="137"/>
      <c r="LAV90" s="137"/>
      <c r="LAW90" s="137"/>
      <c r="LAX90" s="137"/>
      <c r="LAY90" s="137"/>
      <c r="LAZ90" s="137"/>
      <c r="LBA90" s="137"/>
      <c r="LBB90" s="137"/>
      <c r="LBC90" s="137"/>
      <c r="LBD90" s="137"/>
      <c r="LBE90" s="137"/>
      <c r="LBF90" s="137"/>
      <c r="LBG90" s="137"/>
      <c r="LBH90" s="137"/>
      <c r="LBI90" s="137"/>
      <c r="LBJ90" s="137"/>
      <c r="LBK90" s="137"/>
      <c r="LBL90" s="137"/>
      <c r="LBM90" s="137"/>
      <c r="LBN90" s="137"/>
      <c r="LBO90" s="137"/>
      <c r="LBP90" s="137"/>
      <c r="LBQ90" s="137"/>
      <c r="LBR90" s="137"/>
      <c r="LBS90" s="137"/>
      <c r="LBT90" s="137"/>
      <c r="LBU90" s="137"/>
      <c r="LBV90" s="137"/>
      <c r="LBW90" s="137"/>
      <c r="LBX90" s="137"/>
      <c r="LBY90" s="137"/>
      <c r="LBZ90" s="137"/>
      <c r="LCA90" s="137"/>
      <c r="LCB90" s="137"/>
      <c r="LCC90" s="137"/>
      <c r="LCD90" s="137"/>
      <c r="LCE90" s="137"/>
      <c r="LCF90" s="137"/>
      <c r="LCG90" s="137"/>
      <c r="LCH90" s="137"/>
      <c r="LCI90" s="137"/>
      <c r="LCJ90" s="137"/>
      <c r="LCK90" s="137"/>
      <c r="LCL90" s="137"/>
      <c r="LCM90" s="137"/>
      <c r="LCN90" s="137"/>
      <c r="LCO90" s="137"/>
      <c r="LCP90" s="137"/>
      <c r="LCQ90" s="137"/>
      <c r="LCR90" s="137"/>
      <c r="LCS90" s="137"/>
      <c r="LCT90" s="137"/>
      <c r="LCU90" s="137"/>
      <c r="LCV90" s="137"/>
      <c r="LCW90" s="137"/>
      <c r="LCX90" s="137"/>
      <c r="LCY90" s="137"/>
      <c r="LCZ90" s="137"/>
      <c r="LDA90" s="137"/>
      <c r="LDB90" s="137"/>
      <c r="LDC90" s="137"/>
      <c r="LDD90" s="137"/>
      <c r="LDE90" s="137"/>
      <c r="LDF90" s="137"/>
      <c r="LDG90" s="137"/>
      <c r="LDH90" s="137"/>
      <c r="LDI90" s="137"/>
      <c r="LDJ90" s="137"/>
      <c r="LDK90" s="137"/>
      <c r="LDL90" s="137"/>
      <c r="LDM90" s="137"/>
      <c r="LDN90" s="137"/>
      <c r="LDO90" s="137"/>
      <c r="LDP90" s="137"/>
      <c r="LDQ90" s="137"/>
      <c r="LDR90" s="137"/>
      <c r="LDS90" s="137"/>
      <c r="LDT90" s="137"/>
      <c r="LDU90" s="137"/>
      <c r="LDV90" s="137"/>
      <c r="LDW90" s="137"/>
      <c r="LDX90" s="137"/>
      <c r="LDY90" s="137"/>
      <c r="LDZ90" s="137"/>
      <c r="LEA90" s="137"/>
      <c r="LEB90" s="137"/>
      <c r="LEC90" s="137"/>
      <c r="LED90" s="137"/>
      <c r="LEE90" s="137"/>
      <c r="LEF90" s="137"/>
      <c r="LEG90" s="137"/>
      <c r="LEH90" s="137"/>
      <c r="LEI90" s="137"/>
      <c r="LEJ90" s="137"/>
      <c r="LEK90" s="137"/>
      <c r="LEL90" s="137"/>
      <c r="LEM90" s="137"/>
      <c r="LEN90" s="137"/>
      <c r="LEO90" s="137"/>
      <c r="LEP90" s="137"/>
      <c r="LEQ90" s="137"/>
      <c r="LER90" s="137"/>
      <c r="LES90" s="137"/>
      <c r="LET90" s="137"/>
      <c r="LEU90" s="137"/>
      <c r="LEV90" s="137"/>
      <c r="LEW90" s="137"/>
      <c r="LEX90" s="137"/>
      <c r="LEY90" s="137"/>
      <c r="LEZ90" s="137"/>
      <c r="LFA90" s="137"/>
      <c r="LFB90" s="137"/>
      <c r="LFC90" s="137"/>
      <c r="LFD90" s="137"/>
      <c r="LFE90" s="137"/>
      <c r="LFF90" s="137"/>
      <c r="LFG90" s="137"/>
      <c r="LFH90" s="137"/>
      <c r="LFI90" s="137"/>
      <c r="LFJ90" s="137"/>
      <c r="LFK90" s="137"/>
      <c r="LFL90" s="137"/>
      <c r="LFM90" s="137"/>
      <c r="LFN90" s="137"/>
      <c r="LFO90" s="137"/>
      <c r="LFP90" s="137"/>
      <c r="LFQ90" s="137"/>
      <c r="LFR90" s="137"/>
      <c r="LFS90" s="137"/>
      <c r="LFT90" s="137"/>
      <c r="LFU90" s="137"/>
      <c r="LFV90" s="137"/>
      <c r="LFW90" s="137"/>
      <c r="LFX90" s="137"/>
      <c r="LFY90" s="137"/>
      <c r="LFZ90" s="137"/>
      <c r="LGA90" s="137"/>
      <c r="LGB90" s="137"/>
      <c r="LGC90" s="137"/>
      <c r="LGD90" s="137"/>
      <c r="LGE90" s="137"/>
      <c r="LGF90" s="137"/>
      <c r="LGG90" s="137"/>
      <c r="LGH90" s="137"/>
      <c r="LGI90" s="137"/>
      <c r="LGJ90" s="137"/>
      <c r="LGK90" s="137"/>
      <c r="LGL90" s="137"/>
      <c r="LGM90" s="137"/>
      <c r="LGN90" s="137"/>
      <c r="LGO90" s="137"/>
      <c r="LGP90" s="137"/>
      <c r="LGQ90" s="137"/>
      <c r="LGR90" s="137"/>
      <c r="LGS90" s="137"/>
      <c r="LGT90" s="137"/>
      <c r="LGU90" s="137"/>
      <c r="LGV90" s="137"/>
      <c r="LGW90" s="137"/>
      <c r="LGX90" s="137"/>
      <c r="LGY90" s="137"/>
      <c r="LGZ90" s="137"/>
      <c r="LHA90" s="137"/>
      <c r="LHB90" s="137"/>
      <c r="LHC90" s="137"/>
      <c r="LHD90" s="137"/>
      <c r="LHE90" s="137"/>
      <c r="LHF90" s="137"/>
      <c r="LHG90" s="137"/>
      <c r="LHH90" s="137"/>
      <c r="LHI90" s="137"/>
      <c r="LHJ90" s="137"/>
      <c r="LHK90" s="137"/>
      <c r="LHL90" s="137"/>
      <c r="LHM90" s="137"/>
      <c r="LHN90" s="137"/>
      <c r="LHO90" s="137"/>
      <c r="LHP90" s="137"/>
      <c r="LHQ90" s="137"/>
      <c r="LHR90" s="137"/>
      <c r="LHS90" s="137"/>
      <c r="LHT90" s="137"/>
      <c r="LHU90" s="137"/>
      <c r="LHV90" s="137"/>
      <c r="LHW90" s="137"/>
      <c r="LHX90" s="137"/>
      <c r="LHY90" s="137"/>
      <c r="LHZ90" s="137"/>
      <c r="LIA90" s="137"/>
      <c r="LIB90" s="137"/>
      <c r="LIC90" s="137"/>
      <c r="LID90" s="137"/>
      <c r="LIE90" s="137"/>
      <c r="LIF90" s="137"/>
      <c r="LIG90" s="137"/>
      <c r="LIH90" s="137"/>
      <c r="LII90" s="137"/>
      <c r="LIJ90" s="137"/>
      <c r="LIK90" s="137"/>
      <c r="LIL90" s="137"/>
      <c r="LIM90" s="137"/>
      <c r="LIN90" s="137"/>
      <c r="LIO90" s="137"/>
      <c r="LIP90" s="137"/>
      <c r="LIQ90" s="137"/>
      <c r="LIR90" s="137"/>
      <c r="LIS90" s="137"/>
      <c r="LIT90" s="137"/>
      <c r="LIU90" s="137"/>
      <c r="LIV90" s="137"/>
      <c r="LIW90" s="137"/>
      <c r="LIX90" s="137"/>
      <c r="LIY90" s="137"/>
      <c r="LIZ90" s="137"/>
      <c r="LJA90" s="137"/>
      <c r="LJB90" s="137"/>
      <c r="LJC90" s="137"/>
      <c r="LJD90" s="137"/>
      <c r="LJE90" s="137"/>
      <c r="LJF90" s="137"/>
      <c r="LJG90" s="137"/>
      <c r="LJH90" s="137"/>
      <c r="LJI90" s="137"/>
      <c r="LJJ90" s="137"/>
      <c r="LJK90" s="137"/>
      <c r="LJL90" s="137"/>
      <c r="LJM90" s="137"/>
      <c r="LJN90" s="137"/>
      <c r="LJO90" s="137"/>
      <c r="LJP90" s="137"/>
      <c r="LJQ90" s="137"/>
      <c r="LJR90" s="137"/>
      <c r="LJS90" s="137"/>
      <c r="LJT90" s="137"/>
      <c r="LJU90" s="137"/>
      <c r="LJV90" s="137"/>
      <c r="LJW90" s="137"/>
      <c r="LJX90" s="137"/>
      <c r="LJY90" s="137"/>
      <c r="LJZ90" s="137"/>
      <c r="LKA90" s="137"/>
      <c r="LKB90" s="137"/>
      <c r="LKC90" s="137"/>
      <c r="LKD90" s="137"/>
      <c r="LKE90" s="137"/>
      <c r="LKF90" s="137"/>
      <c r="LKG90" s="137"/>
      <c r="LKH90" s="137"/>
      <c r="LKI90" s="137"/>
      <c r="LKJ90" s="137"/>
      <c r="LKK90" s="137"/>
      <c r="LKL90" s="137"/>
      <c r="LKM90" s="137"/>
      <c r="LKN90" s="137"/>
      <c r="LKO90" s="137"/>
      <c r="LKP90" s="137"/>
      <c r="LKQ90" s="137"/>
      <c r="LKR90" s="137"/>
      <c r="LKS90" s="137"/>
      <c r="LKT90" s="137"/>
      <c r="LKU90" s="137"/>
      <c r="LKV90" s="137"/>
      <c r="LKW90" s="137"/>
      <c r="LKX90" s="137"/>
      <c r="LKY90" s="137"/>
      <c r="LKZ90" s="137"/>
      <c r="LLA90" s="137"/>
      <c r="LLB90" s="137"/>
      <c r="LLC90" s="137"/>
      <c r="LLD90" s="137"/>
      <c r="LLE90" s="137"/>
      <c r="LLF90" s="137"/>
      <c r="LLG90" s="137"/>
      <c r="LLH90" s="137"/>
      <c r="LLI90" s="137"/>
      <c r="LLJ90" s="137"/>
      <c r="LLK90" s="137"/>
      <c r="LLL90" s="137"/>
      <c r="LLM90" s="137"/>
      <c r="LLN90" s="137"/>
      <c r="LLO90" s="137"/>
      <c r="LLP90" s="137"/>
      <c r="LLQ90" s="137"/>
      <c r="LLR90" s="137"/>
      <c r="LLS90" s="137"/>
      <c r="LLT90" s="137"/>
      <c r="LLU90" s="137"/>
      <c r="LLV90" s="137"/>
      <c r="LLW90" s="137"/>
      <c r="LLX90" s="137"/>
      <c r="LLY90" s="137"/>
      <c r="LLZ90" s="137"/>
      <c r="LMA90" s="137"/>
      <c r="LMB90" s="137"/>
      <c r="LMC90" s="137"/>
      <c r="LMD90" s="137"/>
      <c r="LME90" s="137"/>
      <c r="LMF90" s="137"/>
      <c r="LMG90" s="137"/>
      <c r="LMH90" s="137"/>
      <c r="LMI90" s="137"/>
      <c r="LMJ90" s="137"/>
      <c r="LMK90" s="137"/>
      <c r="LML90" s="137"/>
      <c r="LMM90" s="137"/>
      <c r="LMN90" s="137"/>
      <c r="LMO90" s="137"/>
      <c r="LMP90" s="137"/>
      <c r="LMQ90" s="137"/>
      <c r="LMR90" s="137"/>
      <c r="LMS90" s="137"/>
      <c r="LMT90" s="137"/>
      <c r="LMU90" s="137"/>
      <c r="LMV90" s="137"/>
      <c r="LMW90" s="137"/>
      <c r="LMX90" s="137"/>
      <c r="LMY90" s="137"/>
      <c r="LMZ90" s="137"/>
      <c r="LNA90" s="137"/>
      <c r="LNB90" s="137"/>
      <c r="LNC90" s="137"/>
      <c r="LND90" s="137"/>
      <c r="LNE90" s="137"/>
      <c r="LNF90" s="137"/>
      <c r="LNG90" s="137"/>
      <c r="LNH90" s="137"/>
      <c r="LNI90" s="137"/>
      <c r="LNJ90" s="137"/>
      <c r="LNK90" s="137"/>
      <c r="LNL90" s="137"/>
      <c r="LNM90" s="137"/>
      <c r="LNN90" s="137"/>
      <c r="LNO90" s="137"/>
      <c r="LNP90" s="137"/>
      <c r="LNQ90" s="137"/>
      <c r="LNR90" s="137"/>
      <c r="LNS90" s="137"/>
      <c r="LNT90" s="137"/>
      <c r="LNU90" s="137"/>
      <c r="LNV90" s="137"/>
      <c r="LNW90" s="137"/>
      <c r="LNX90" s="137"/>
      <c r="LNY90" s="137"/>
      <c r="LNZ90" s="137"/>
      <c r="LOA90" s="137"/>
      <c r="LOB90" s="137"/>
      <c r="LOC90" s="137"/>
      <c r="LOD90" s="137"/>
      <c r="LOE90" s="137"/>
      <c r="LOF90" s="137"/>
      <c r="LOG90" s="137"/>
      <c r="LOH90" s="137"/>
      <c r="LOI90" s="137"/>
      <c r="LOJ90" s="137"/>
      <c r="LOK90" s="137"/>
      <c r="LOL90" s="137"/>
      <c r="LOM90" s="137"/>
      <c r="LON90" s="137"/>
      <c r="LOO90" s="137"/>
      <c r="LOP90" s="137"/>
      <c r="LOQ90" s="137"/>
      <c r="LOR90" s="137"/>
      <c r="LOS90" s="137"/>
      <c r="LOT90" s="137"/>
      <c r="LOU90" s="137"/>
      <c r="LOV90" s="137"/>
      <c r="LOW90" s="137"/>
      <c r="LOX90" s="137"/>
      <c r="LOY90" s="137"/>
      <c r="LOZ90" s="137"/>
      <c r="LPA90" s="137"/>
      <c r="LPB90" s="137"/>
      <c r="LPC90" s="137"/>
      <c r="LPD90" s="137"/>
      <c r="LPE90" s="137"/>
      <c r="LPF90" s="137"/>
      <c r="LPG90" s="137"/>
      <c r="LPH90" s="137"/>
      <c r="LPI90" s="137"/>
      <c r="LPJ90" s="137"/>
      <c r="LPK90" s="137"/>
      <c r="LPL90" s="137"/>
      <c r="LPM90" s="137"/>
      <c r="LPN90" s="137"/>
      <c r="LPO90" s="137"/>
      <c r="LPP90" s="137"/>
      <c r="LPQ90" s="137"/>
      <c r="LPR90" s="137"/>
      <c r="LPS90" s="137"/>
      <c r="LPT90" s="137"/>
      <c r="LPU90" s="137"/>
      <c r="LPV90" s="137"/>
      <c r="LPW90" s="137"/>
      <c r="LPX90" s="137"/>
      <c r="LPY90" s="137"/>
      <c r="LPZ90" s="137"/>
      <c r="LQA90" s="137"/>
      <c r="LQB90" s="137"/>
      <c r="LQC90" s="137"/>
      <c r="LQD90" s="137"/>
      <c r="LQE90" s="137"/>
      <c r="LQF90" s="137"/>
      <c r="LQG90" s="137"/>
      <c r="LQH90" s="137"/>
      <c r="LQI90" s="137"/>
      <c r="LQJ90" s="137"/>
      <c r="LQK90" s="137"/>
      <c r="LQL90" s="137"/>
      <c r="LQM90" s="137"/>
      <c r="LQN90" s="137"/>
      <c r="LQO90" s="137"/>
      <c r="LQP90" s="137"/>
      <c r="LQQ90" s="137"/>
      <c r="LQR90" s="137"/>
      <c r="LQS90" s="137"/>
      <c r="LQT90" s="137"/>
      <c r="LQU90" s="137"/>
      <c r="LQV90" s="137"/>
      <c r="LQW90" s="137"/>
      <c r="LQX90" s="137"/>
      <c r="LQY90" s="137"/>
      <c r="LQZ90" s="137"/>
      <c r="LRA90" s="137"/>
      <c r="LRB90" s="137"/>
      <c r="LRC90" s="137"/>
      <c r="LRD90" s="137"/>
      <c r="LRE90" s="137"/>
      <c r="LRF90" s="137"/>
      <c r="LRG90" s="137"/>
      <c r="LRH90" s="137"/>
      <c r="LRI90" s="137"/>
      <c r="LRJ90" s="137"/>
      <c r="LRK90" s="137"/>
      <c r="LRL90" s="137"/>
      <c r="LRM90" s="137"/>
      <c r="LRN90" s="137"/>
      <c r="LRO90" s="137"/>
      <c r="LRP90" s="137"/>
      <c r="LRQ90" s="137"/>
      <c r="LRR90" s="137"/>
      <c r="LRS90" s="137"/>
      <c r="LRT90" s="137"/>
      <c r="LRU90" s="137"/>
      <c r="LRV90" s="137"/>
      <c r="LRW90" s="137"/>
      <c r="LRX90" s="137"/>
      <c r="LRY90" s="137"/>
      <c r="LRZ90" s="137"/>
      <c r="LSA90" s="137"/>
      <c r="LSB90" s="137"/>
      <c r="LSC90" s="137"/>
      <c r="LSD90" s="137"/>
      <c r="LSE90" s="137"/>
      <c r="LSF90" s="137"/>
      <c r="LSG90" s="137"/>
      <c r="LSH90" s="137"/>
      <c r="LSI90" s="137"/>
      <c r="LSJ90" s="137"/>
      <c r="LSK90" s="137"/>
      <c r="LSL90" s="137"/>
      <c r="LSM90" s="137"/>
      <c r="LSN90" s="137"/>
      <c r="LSO90" s="137"/>
      <c r="LSP90" s="137"/>
      <c r="LSQ90" s="137"/>
      <c r="LSR90" s="137"/>
      <c r="LSS90" s="137"/>
      <c r="LST90" s="137"/>
      <c r="LSU90" s="137"/>
      <c r="LSV90" s="137"/>
      <c r="LSW90" s="137"/>
      <c r="LSX90" s="137"/>
      <c r="LSY90" s="137"/>
      <c r="LSZ90" s="137"/>
      <c r="LTA90" s="137"/>
      <c r="LTB90" s="137"/>
      <c r="LTC90" s="137"/>
      <c r="LTD90" s="137"/>
      <c r="LTE90" s="137"/>
      <c r="LTF90" s="137"/>
      <c r="LTG90" s="137"/>
      <c r="LTH90" s="137"/>
      <c r="LTI90" s="137"/>
      <c r="LTJ90" s="137"/>
      <c r="LTK90" s="137"/>
      <c r="LTL90" s="137"/>
      <c r="LTM90" s="137"/>
      <c r="LTN90" s="137"/>
      <c r="LTO90" s="137"/>
      <c r="LTP90" s="137"/>
      <c r="LTQ90" s="137"/>
      <c r="LTR90" s="137"/>
      <c r="LTS90" s="137"/>
      <c r="LTT90" s="137"/>
      <c r="LTU90" s="137"/>
      <c r="LTV90" s="137"/>
      <c r="LTW90" s="137"/>
      <c r="LTX90" s="137"/>
      <c r="LTY90" s="137"/>
      <c r="LTZ90" s="137"/>
      <c r="LUA90" s="137"/>
      <c r="LUB90" s="137"/>
      <c r="LUC90" s="137"/>
      <c r="LUD90" s="137"/>
      <c r="LUE90" s="137"/>
      <c r="LUF90" s="137"/>
      <c r="LUG90" s="137"/>
      <c r="LUH90" s="137"/>
      <c r="LUI90" s="137"/>
      <c r="LUJ90" s="137"/>
      <c r="LUK90" s="137"/>
      <c r="LUL90" s="137"/>
      <c r="LUM90" s="137"/>
      <c r="LUN90" s="137"/>
      <c r="LUO90" s="137"/>
      <c r="LUP90" s="137"/>
      <c r="LUQ90" s="137"/>
      <c r="LUR90" s="137"/>
      <c r="LUS90" s="137"/>
      <c r="LUT90" s="137"/>
      <c r="LUU90" s="137"/>
      <c r="LUV90" s="137"/>
      <c r="LUW90" s="137"/>
      <c r="LUX90" s="137"/>
      <c r="LUY90" s="137"/>
      <c r="LUZ90" s="137"/>
      <c r="LVA90" s="137"/>
      <c r="LVB90" s="137"/>
      <c r="LVC90" s="137"/>
      <c r="LVD90" s="137"/>
      <c r="LVE90" s="137"/>
      <c r="LVF90" s="137"/>
      <c r="LVG90" s="137"/>
      <c r="LVH90" s="137"/>
      <c r="LVI90" s="137"/>
      <c r="LVJ90" s="137"/>
      <c r="LVK90" s="137"/>
      <c r="LVL90" s="137"/>
      <c r="LVM90" s="137"/>
      <c r="LVN90" s="137"/>
      <c r="LVO90" s="137"/>
      <c r="LVP90" s="137"/>
      <c r="LVQ90" s="137"/>
      <c r="LVR90" s="137"/>
      <c r="LVS90" s="137"/>
      <c r="LVT90" s="137"/>
      <c r="LVU90" s="137"/>
      <c r="LVV90" s="137"/>
      <c r="LVW90" s="137"/>
      <c r="LVX90" s="137"/>
      <c r="LVY90" s="137"/>
      <c r="LVZ90" s="137"/>
      <c r="LWA90" s="137"/>
      <c r="LWB90" s="137"/>
      <c r="LWC90" s="137"/>
      <c r="LWD90" s="137"/>
      <c r="LWE90" s="137"/>
      <c r="LWF90" s="137"/>
      <c r="LWG90" s="137"/>
      <c r="LWH90" s="137"/>
      <c r="LWI90" s="137"/>
      <c r="LWJ90" s="137"/>
      <c r="LWK90" s="137"/>
      <c r="LWL90" s="137"/>
      <c r="LWM90" s="137"/>
      <c r="LWN90" s="137"/>
      <c r="LWO90" s="137"/>
      <c r="LWP90" s="137"/>
      <c r="LWQ90" s="137"/>
      <c r="LWR90" s="137"/>
      <c r="LWS90" s="137"/>
      <c r="LWT90" s="137"/>
      <c r="LWU90" s="137"/>
      <c r="LWV90" s="137"/>
      <c r="LWW90" s="137"/>
      <c r="LWX90" s="137"/>
      <c r="LWY90" s="137"/>
      <c r="LWZ90" s="137"/>
      <c r="LXA90" s="137"/>
      <c r="LXB90" s="137"/>
      <c r="LXC90" s="137"/>
      <c r="LXD90" s="137"/>
      <c r="LXE90" s="137"/>
      <c r="LXF90" s="137"/>
      <c r="LXG90" s="137"/>
      <c r="LXH90" s="137"/>
      <c r="LXI90" s="137"/>
      <c r="LXJ90" s="137"/>
      <c r="LXK90" s="137"/>
      <c r="LXL90" s="137"/>
      <c r="LXM90" s="137"/>
      <c r="LXN90" s="137"/>
      <c r="LXO90" s="137"/>
      <c r="LXP90" s="137"/>
      <c r="LXQ90" s="137"/>
      <c r="LXR90" s="137"/>
      <c r="LXS90" s="137"/>
      <c r="LXT90" s="137"/>
      <c r="LXU90" s="137"/>
      <c r="LXV90" s="137"/>
      <c r="LXW90" s="137"/>
      <c r="LXX90" s="137"/>
      <c r="LXY90" s="137"/>
      <c r="LXZ90" s="137"/>
      <c r="LYA90" s="137"/>
      <c r="LYB90" s="137"/>
      <c r="LYC90" s="137"/>
      <c r="LYD90" s="137"/>
      <c r="LYE90" s="137"/>
      <c r="LYF90" s="137"/>
      <c r="LYG90" s="137"/>
      <c r="LYH90" s="137"/>
      <c r="LYI90" s="137"/>
      <c r="LYJ90" s="137"/>
      <c r="LYK90" s="137"/>
      <c r="LYL90" s="137"/>
      <c r="LYM90" s="137"/>
      <c r="LYN90" s="137"/>
      <c r="LYO90" s="137"/>
      <c r="LYP90" s="137"/>
      <c r="LYQ90" s="137"/>
      <c r="LYR90" s="137"/>
      <c r="LYS90" s="137"/>
      <c r="LYT90" s="137"/>
      <c r="LYU90" s="137"/>
      <c r="LYV90" s="137"/>
      <c r="LYW90" s="137"/>
      <c r="LYX90" s="137"/>
      <c r="LYY90" s="137"/>
      <c r="LYZ90" s="137"/>
      <c r="LZA90" s="137"/>
      <c r="LZB90" s="137"/>
      <c r="LZC90" s="137"/>
      <c r="LZD90" s="137"/>
      <c r="LZE90" s="137"/>
      <c r="LZF90" s="137"/>
      <c r="LZG90" s="137"/>
      <c r="LZH90" s="137"/>
      <c r="LZI90" s="137"/>
      <c r="LZJ90" s="137"/>
      <c r="LZK90" s="137"/>
      <c r="LZL90" s="137"/>
      <c r="LZM90" s="137"/>
      <c r="LZN90" s="137"/>
      <c r="LZO90" s="137"/>
      <c r="LZP90" s="137"/>
      <c r="LZQ90" s="137"/>
      <c r="LZR90" s="137"/>
      <c r="LZS90" s="137"/>
      <c r="LZT90" s="137"/>
      <c r="LZU90" s="137"/>
      <c r="LZV90" s="137"/>
      <c r="LZW90" s="137"/>
      <c r="LZX90" s="137"/>
      <c r="LZY90" s="137"/>
      <c r="LZZ90" s="137"/>
      <c r="MAA90" s="137"/>
      <c r="MAB90" s="137"/>
      <c r="MAC90" s="137"/>
      <c r="MAD90" s="137"/>
      <c r="MAE90" s="137"/>
      <c r="MAF90" s="137"/>
      <c r="MAG90" s="137"/>
      <c r="MAH90" s="137"/>
      <c r="MAI90" s="137"/>
      <c r="MAJ90" s="137"/>
      <c r="MAK90" s="137"/>
      <c r="MAL90" s="137"/>
      <c r="MAM90" s="137"/>
      <c r="MAN90" s="137"/>
      <c r="MAO90" s="137"/>
      <c r="MAP90" s="137"/>
      <c r="MAQ90" s="137"/>
      <c r="MAR90" s="137"/>
      <c r="MAS90" s="137"/>
      <c r="MAT90" s="137"/>
      <c r="MAU90" s="137"/>
      <c r="MAV90" s="137"/>
      <c r="MAW90" s="137"/>
      <c r="MAX90" s="137"/>
      <c r="MAY90" s="137"/>
      <c r="MAZ90" s="137"/>
      <c r="MBA90" s="137"/>
      <c r="MBB90" s="137"/>
      <c r="MBC90" s="137"/>
      <c r="MBD90" s="137"/>
      <c r="MBE90" s="137"/>
      <c r="MBF90" s="137"/>
      <c r="MBG90" s="137"/>
      <c r="MBH90" s="137"/>
      <c r="MBI90" s="137"/>
      <c r="MBJ90" s="137"/>
      <c r="MBK90" s="137"/>
      <c r="MBL90" s="137"/>
      <c r="MBM90" s="137"/>
      <c r="MBN90" s="137"/>
      <c r="MBO90" s="137"/>
      <c r="MBP90" s="137"/>
      <c r="MBQ90" s="137"/>
      <c r="MBR90" s="137"/>
      <c r="MBS90" s="137"/>
      <c r="MBT90" s="137"/>
      <c r="MBU90" s="137"/>
      <c r="MBV90" s="137"/>
      <c r="MBW90" s="137"/>
      <c r="MBX90" s="137"/>
      <c r="MBY90" s="137"/>
      <c r="MBZ90" s="137"/>
      <c r="MCA90" s="137"/>
      <c r="MCB90" s="137"/>
      <c r="MCC90" s="137"/>
      <c r="MCD90" s="137"/>
      <c r="MCE90" s="137"/>
      <c r="MCF90" s="137"/>
      <c r="MCG90" s="137"/>
      <c r="MCH90" s="137"/>
      <c r="MCI90" s="137"/>
      <c r="MCJ90" s="137"/>
      <c r="MCK90" s="137"/>
      <c r="MCL90" s="137"/>
      <c r="MCM90" s="137"/>
      <c r="MCN90" s="137"/>
      <c r="MCO90" s="137"/>
      <c r="MCP90" s="137"/>
      <c r="MCQ90" s="137"/>
      <c r="MCR90" s="137"/>
      <c r="MCS90" s="137"/>
      <c r="MCT90" s="137"/>
      <c r="MCU90" s="137"/>
      <c r="MCV90" s="137"/>
      <c r="MCW90" s="137"/>
      <c r="MCX90" s="137"/>
      <c r="MCY90" s="137"/>
      <c r="MCZ90" s="137"/>
      <c r="MDA90" s="137"/>
      <c r="MDB90" s="137"/>
      <c r="MDC90" s="137"/>
      <c r="MDD90" s="137"/>
      <c r="MDE90" s="137"/>
      <c r="MDF90" s="137"/>
      <c r="MDG90" s="137"/>
      <c r="MDH90" s="137"/>
      <c r="MDI90" s="137"/>
      <c r="MDJ90" s="137"/>
      <c r="MDK90" s="137"/>
      <c r="MDL90" s="137"/>
      <c r="MDM90" s="137"/>
      <c r="MDN90" s="137"/>
      <c r="MDO90" s="137"/>
      <c r="MDP90" s="137"/>
      <c r="MDQ90" s="137"/>
      <c r="MDR90" s="137"/>
      <c r="MDS90" s="137"/>
      <c r="MDT90" s="137"/>
      <c r="MDU90" s="137"/>
      <c r="MDV90" s="137"/>
      <c r="MDW90" s="137"/>
      <c r="MDX90" s="137"/>
      <c r="MDY90" s="137"/>
      <c r="MDZ90" s="137"/>
      <c r="MEA90" s="137"/>
      <c r="MEB90" s="137"/>
      <c r="MEC90" s="137"/>
      <c r="MED90" s="137"/>
      <c r="MEE90" s="137"/>
      <c r="MEF90" s="137"/>
      <c r="MEG90" s="137"/>
      <c r="MEH90" s="137"/>
      <c r="MEI90" s="137"/>
      <c r="MEJ90" s="137"/>
      <c r="MEK90" s="137"/>
      <c r="MEL90" s="137"/>
      <c r="MEM90" s="137"/>
      <c r="MEN90" s="137"/>
      <c r="MEO90" s="137"/>
      <c r="MEP90" s="137"/>
      <c r="MEQ90" s="137"/>
      <c r="MER90" s="137"/>
      <c r="MES90" s="137"/>
      <c r="MET90" s="137"/>
      <c r="MEU90" s="137"/>
      <c r="MEV90" s="137"/>
      <c r="MEW90" s="137"/>
      <c r="MEX90" s="137"/>
      <c r="MEY90" s="137"/>
      <c r="MEZ90" s="137"/>
      <c r="MFA90" s="137"/>
      <c r="MFB90" s="137"/>
      <c r="MFC90" s="137"/>
      <c r="MFD90" s="137"/>
      <c r="MFE90" s="137"/>
      <c r="MFF90" s="137"/>
      <c r="MFG90" s="137"/>
      <c r="MFH90" s="137"/>
      <c r="MFI90" s="137"/>
      <c r="MFJ90" s="137"/>
      <c r="MFK90" s="137"/>
      <c r="MFL90" s="137"/>
      <c r="MFM90" s="137"/>
      <c r="MFN90" s="137"/>
      <c r="MFO90" s="137"/>
      <c r="MFP90" s="137"/>
      <c r="MFQ90" s="137"/>
      <c r="MFR90" s="137"/>
      <c r="MFS90" s="137"/>
      <c r="MFT90" s="137"/>
      <c r="MFU90" s="137"/>
      <c r="MFV90" s="137"/>
      <c r="MFW90" s="137"/>
      <c r="MFX90" s="137"/>
      <c r="MFY90" s="137"/>
      <c r="MFZ90" s="137"/>
      <c r="MGA90" s="137"/>
      <c r="MGB90" s="137"/>
      <c r="MGC90" s="137"/>
      <c r="MGD90" s="137"/>
      <c r="MGE90" s="137"/>
      <c r="MGF90" s="137"/>
      <c r="MGG90" s="137"/>
      <c r="MGH90" s="137"/>
      <c r="MGI90" s="137"/>
      <c r="MGJ90" s="137"/>
      <c r="MGK90" s="137"/>
      <c r="MGL90" s="137"/>
      <c r="MGM90" s="137"/>
      <c r="MGN90" s="137"/>
      <c r="MGO90" s="137"/>
      <c r="MGP90" s="137"/>
      <c r="MGQ90" s="137"/>
      <c r="MGR90" s="137"/>
      <c r="MGS90" s="137"/>
      <c r="MGT90" s="137"/>
      <c r="MGU90" s="137"/>
      <c r="MGV90" s="137"/>
      <c r="MGW90" s="137"/>
      <c r="MGX90" s="137"/>
      <c r="MGY90" s="137"/>
      <c r="MGZ90" s="137"/>
      <c r="MHA90" s="137"/>
      <c r="MHB90" s="137"/>
      <c r="MHC90" s="137"/>
      <c r="MHD90" s="137"/>
      <c r="MHE90" s="137"/>
      <c r="MHF90" s="137"/>
      <c r="MHG90" s="137"/>
      <c r="MHH90" s="137"/>
      <c r="MHI90" s="137"/>
      <c r="MHJ90" s="137"/>
      <c r="MHK90" s="137"/>
      <c r="MHL90" s="137"/>
      <c r="MHM90" s="137"/>
      <c r="MHN90" s="137"/>
      <c r="MHO90" s="137"/>
      <c r="MHP90" s="137"/>
      <c r="MHQ90" s="137"/>
      <c r="MHR90" s="137"/>
      <c r="MHS90" s="137"/>
      <c r="MHT90" s="137"/>
      <c r="MHU90" s="137"/>
      <c r="MHV90" s="137"/>
      <c r="MHW90" s="137"/>
      <c r="MHX90" s="137"/>
      <c r="MHY90" s="137"/>
      <c r="MHZ90" s="137"/>
      <c r="MIA90" s="137"/>
      <c r="MIB90" s="137"/>
      <c r="MIC90" s="137"/>
      <c r="MID90" s="137"/>
      <c r="MIE90" s="137"/>
      <c r="MIF90" s="137"/>
      <c r="MIG90" s="137"/>
      <c r="MIH90" s="137"/>
      <c r="MII90" s="137"/>
      <c r="MIJ90" s="137"/>
      <c r="MIK90" s="137"/>
      <c r="MIL90" s="137"/>
      <c r="MIM90" s="137"/>
      <c r="MIN90" s="137"/>
      <c r="MIO90" s="137"/>
      <c r="MIP90" s="137"/>
      <c r="MIQ90" s="137"/>
      <c r="MIR90" s="137"/>
      <c r="MIS90" s="137"/>
      <c r="MIT90" s="137"/>
      <c r="MIU90" s="137"/>
      <c r="MIV90" s="137"/>
      <c r="MIW90" s="137"/>
      <c r="MIX90" s="137"/>
      <c r="MIY90" s="137"/>
      <c r="MIZ90" s="137"/>
      <c r="MJA90" s="137"/>
      <c r="MJB90" s="137"/>
      <c r="MJC90" s="137"/>
      <c r="MJD90" s="137"/>
      <c r="MJE90" s="137"/>
      <c r="MJF90" s="137"/>
      <c r="MJG90" s="137"/>
      <c r="MJH90" s="137"/>
      <c r="MJI90" s="137"/>
      <c r="MJJ90" s="137"/>
      <c r="MJK90" s="137"/>
      <c r="MJL90" s="137"/>
      <c r="MJM90" s="137"/>
      <c r="MJN90" s="137"/>
      <c r="MJO90" s="137"/>
      <c r="MJP90" s="137"/>
      <c r="MJQ90" s="137"/>
      <c r="MJR90" s="137"/>
      <c r="MJS90" s="137"/>
      <c r="MJT90" s="137"/>
      <c r="MJU90" s="137"/>
      <c r="MJV90" s="137"/>
      <c r="MJW90" s="137"/>
      <c r="MJX90" s="137"/>
      <c r="MJY90" s="137"/>
      <c r="MJZ90" s="137"/>
      <c r="MKA90" s="137"/>
      <c r="MKB90" s="137"/>
      <c r="MKC90" s="137"/>
      <c r="MKD90" s="137"/>
      <c r="MKE90" s="137"/>
      <c r="MKF90" s="137"/>
      <c r="MKG90" s="137"/>
      <c r="MKH90" s="137"/>
      <c r="MKI90" s="137"/>
      <c r="MKJ90" s="137"/>
      <c r="MKK90" s="137"/>
      <c r="MKL90" s="137"/>
      <c r="MKM90" s="137"/>
      <c r="MKN90" s="137"/>
      <c r="MKO90" s="137"/>
      <c r="MKP90" s="137"/>
      <c r="MKQ90" s="137"/>
      <c r="MKR90" s="137"/>
      <c r="MKS90" s="137"/>
      <c r="MKT90" s="137"/>
      <c r="MKU90" s="137"/>
      <c r="MKV90" s="137"/>
      <c r="MKW90" s="137"/>
      <c r="MKX90" s="137"/>
      <c r="MKY90" s="137"/>
      <c r="MKZ90" s="137"/>
      <c r="MLA90" s="137"/>
      <c r="MLB90" s="137"/>
      <c r="MLC90" s="137"/>
      <c r="MLD90" s="137"/>
      <c r="MLE90" s="137"/>
      <c r="MLF90" s="137"/>
      <c r="MLG90" s="137"/>
      <c r="MLH90" s="137"/>
      <c r="MLI90" s="137"/>
      <c r="MLJ90" s="137"/>
      <c r="MLK90" s="137"/>
      <c r="MLL90" s="137"/>
      <c r="MLM90" s="137"/>
      <c r="MLN90" s="137"/>
      <c r="MLO90" s="137"/>
      <c r="MLP90" s="137"/>
      <c r="MLQ90" s="137"/>
      <c r="MLR90" s="137"/>
      <c r="MLS90" s="137"/>
      <c r="MLT90" s="137"/>
      <c r="MLU90" s="137"/>
      <c r="MLV90" s="137"/>
      <c r="MLW90" s="137"/>
      <c r="MLX90" s="137"/>
      <c r="MLY90" s="137"/>
      <c r="MLZ90" s="137"/>
      <c r="MMA90" s="137"/>
      <c r="MMB90" s="137"/>
      <c r="MMC90" s="137"/>
      <c r="MMD90" s="137"/>
      <c r="MME90" s="137"/>
      <c r="MMF90" s="137"/>
      <c r="MMG90" s="137"/>
      <c r="MMH90" s="137"/>
      <c r="MMI90" s="137"/>
      <c r="MMJ90" s="137"/>
      <c r="MMK90" s="137"/>
      <c r="MML90" s="137"/>
      <c r="MMM90" s="137"/>
      <c r="MMN90" s="137"/>
      <c r="MMO90" s="137"/>
      <c r="MMP90" s="137"/>
      <c r="MMQ90" s="137"/>
      <c r="MMR90" s="137"/>
      <c r="MMS90" s="137"/>
      <c r="MMT90" s="137"/>
      <c r="MMU90" s="137"/>
      <c r="MMV90" s="137"/>
      <c r="MMW90" s="137"/>
      <c r="MMX90" s="137"/>
      <c r="MMY90" s="137"/>
      <c r="MMZ90" s="137"/>
      <c r="MNA90" s="137"/>
      <c r="MNB90" s="137"/>
      <c r="MNC90" s="137"/>
      <c r="MND90" s="137"/>
      <c r="MNE90" s="137"/>
      <c r="MNF90" s="137"/>
      <c r="MNG90" s="137"/>
      <c r="MNH90" s="137"/>
      <c r="MNI90" s="137"/>
      <c r="MNJ90" s="137"/>
      <c r="MNK90" s="137"/>
      <c r="MNL90" s="137"/>
      <c r="MNM90" s="137"/>
      <c r="MNN90" s="137"/>
      <c r="MNO90" s="137"/>
      <c r="MNP90" s="137"/>
      <c r="MNQ90" s="137"/>
      <c r="MNR90" s="137"/>
      <c r="MNS90" s="137"/>
      <c r="MNT90" s="137"/>
      <c r="MNU90" s="137"/>
      <c r="MNV90" s="137"/>
      <c r="MNW90" s="137"/>
      <c r="MNX90" s="137"/>
      <c r="MNY90" s="137"/>
      <c r="MNZ90" s="137"/>
      <c r="MOA90" s="137"/>
      <c r="MOB90" s="137"/>
      <c r="MOC90" s="137"/>
      <c r="MOD90" s="137"/>
      <c r="MOE90" s="137"/>
      <c r="MOF90" s="137"/>
      <c r="MOG90" s="137"/>
      <c r="MOH90" s="137"/>
      <c r="MOI90" s="137"/>
      <c r="MOJ90" s="137"/>
      <c r="MOK90" s="137"/>
      <c r="MOL90" s="137"/>
      <c r="MOM90" s="137"/>
      <c r="MON90" s="137"/>
      <c r="MOO90" s="137"/>
      <c r="MOP90" s="137"/>
      <c r="MOQ90" s="137"/>
      <c r="MOR90" s="137"/>
      <c r="MOS90" s="137"/>
      <c r="MOT90" s="137"/>
      <c r="MOU90" s="137"/>
      <c r="MOV90" s="137"/>
      <c r="MOW90" s="137"/>
      <c r="MOX90" s="137"/>
      <c r="MOY90" s="137"/>
      <c r="MOZ90" s="137"/>
      <c r="MPA90" s="137"/>
      <c r="MPB90" s="137"/>
      <c r="MPC90" s="137"/>
      <c r="MPD90" s="137"/>
      <c r="MPE90" s="137"/>
      <c r="MPF90" s="137"/>
      <c r="MPG90" s="137"/>
      <c r="MPH90" s="137"/>
      <c r="MPI90" s="137"/>
      <c r="MPJ90" s="137"/>
      <c r="MPK90" s="137"/>
      <c r="MPL90" s="137"/>
      <c r="MPM90" s="137"/>
      <c r="MPN90" s="137"/>
      <c r="MPO90" s="137"/>
      <c r="MPP90" s="137"/>
      <c r="MPQ90" s="137"/>
      <c r="MPR90" s="137"/>
      <c r="MPS90" s="137"/>
      <c r="MPT90" s="137"/>
      <c r="MPU90" s="137"/>
      <c r="MPV90" s="137"/>
      <c r="MPW90" s="137"/>
      <c r="MPX90" s="137"/>
      <c r="MPY90" s="137"/>
      <c r="MPZ90" s="137"/>
      <c r="MQA90" s="137"/>
      <c r="MQB90" s="137"/>
      <c r="MQC90" s="137"/>
      <c r="MQD90" s="137"/>
      <c r="MQE90" s="137"/>
      <c r="MQF90" s="137"/>
      <c r="MQG90" s="137"/>
      <c r="MQH90" s="137"/>
      <c r="MQI90" s="137"/>
      <c r="MQJ90" s="137"/>
      <c r="MQK90" s="137"/>
      <c r="MQL90" s="137"/>
      <c r="MQM90" s="137"/>
      <c r="MQN90" s="137"/>
      <c r="MQO90" s="137"/>
      <c r="MQP90" s="137"/>
      <c r="MQQ90" s="137"/>
      <c r="MQR90" s="137"/>
      <c r="MQS90" s="137"/>
      <c r="MQT90" s="137"/>
      <c r="MQU90" s="137"/>
      <c r="MQV90" s="137"/>
      <c r="MQW90" s="137"/>
      <c r="MQX90" s="137"/>
      <c r="MQY90" s="137"/>
      <c r="MQZ90" s="137"/>
      <c r="MRA90" s="137"/>
      <c r="MRB90" s="137"/>
      <c r="MRC90" s="137"/>
      <c r="MRD90" s="137"/>
      <c r="MRE90" s="137"/>
      <c r="MRF90" s="137"/>
      <c r="MRG90" s="137"/>
      <c r="MRH90" s="137"/>
      <c r="MRI90" s="137"/>
      <c r="MRJ90" s="137"/>
      <c r="MRK90" s="137"/>
      <c r="MRL90" s="137"/>
      <c r="MRM90" s="137"/>
      <c r="MRN90" s="137"/>
      <c r="MRO90" s="137"/>
      <c r="MRP90" s="137"/>
      <c r="MRQ90" s="137"/>
      <c r="MRR90" s="137"/>
      <c r="MRS90" s="137"/>
      <c r="MRT90" s="137"/>
      <c r="MRU90" s="137"/>
      <c r="MRV90" s="137"/>
      <c r="MRW90" s="137"/>
      <c r="MRX90" s="137"/>
      <c r="MRY90" s="137"/>
      <c r="MRZ90" s="137"/>
      <c r="MSA90" s="137"/>
      <c r="MSB90" s="137"/>
      <c r="MSC90" s="137"/>
      <c r="MSD90" s="137"/>
      <c r="MSE90" s="137"/>
      <c r="MSF90" s="137"/>
      <c r="MSG90" s="137"/>
      <c r="MSH90" s="137"/>
      <c r="MSI90" s="137"/>
      <c r="MSJ90" s="137"/>
      <c r="MSK90" s="137"/>
      <c r="MSL90" s="137"/>
      <c r="MSM90" s="137"/>
      <c r="MSN90" s="137"/>
      <c r="MSO90" s="137"/>
      <c r="MSP90" s="137"/>
      <c r="MSQ90" s="137"/>
      <c r="MSR90" s="137"/>
      <c r="MSS90" s="137"/>
      <c r="MST90" s="137"/>
      <c r="MSU90" s="137"/>
      <c r="MSV90" s="137"/>
      <c r="MSW90" s="137"/>
      <c r="MSX90" s="137"/>
      <c r="MSY90" s="137"/>
      <c r="MSZ90" s="137"/>
      <c r="MTA90" s="137"/>
      <c r="MTB90" s="137"/>
      <c r="MTC90" s="137"/>
      <c r="MTD90" s="137"/>
      <c r="MTE90" s="137"/>
      <c r="MTF90" s="137"/>
      <c r="MTG90" s="137"/>
      <c r="MTH90" s="137"/>
      <c r="MTI90" s="137"/>
      <c r="MTJ90" s="137"/>
      <c r="MTK90" s="137"/>
      <c r="MTL90" s="137"/>
      <c r="MTM90" s="137"/>
      <c r="MTN90" s="137"/>
      <c r="MTO90" s="137"/>
      <c r="MTP90" s="137"/>
      <c r="MTQ90" s="137"/>
      <c r="MTR90" s="137"/>
      <c r="MTS90" s="137"/>
      <c r="MTT90" s="137"/>
      <c r="MTU90" s="137"/>
      <c r="MTV90" s="137"/>
      <c r="MTW90" s="137"/>
      <c r="MTX90" s="137"/>
      <c r="MTY90" s="137"/>
      <c r="MTZ90" s="137"/>
      <c r="MUA90" s="137"/>
      <c r="MUB90" s="137"/>
      <c r="MUC90" s="137"/>
      <c r="MUD90" s="137"/>
      <c r="MUE90" s="137"/>
      <c r="MUF90" s="137"/>
      <c r="MUG90" s="137"/>
      <c r="MUH90" s="137"/>
      <c r="MUI90" s="137"/>
      <c r="MUJ90" s="137"/>
      <c r="MUK90" s="137"/>
      <c r="MUL90" s="137"/>
      <c r="MUM90" s="137"/>
      <c r="MUN90" s="137"/>
      <c r="MUO90" s="137"/>
      <c r="MUP90" s="137"/>
      <c r="MUQ90" s="137"/>
      <c r="MUR90" s="137"/>
      <c r="MUS90" s="137"/>
      <c r="MUT90" s="137"/>
      <c r="MUU90" s="137"/>
      <c r="MUV90" s="137"/>
      <c r="MUW90" s="137"/>
      <c r="MUX90" s="137"/>
      <c r="MUY90" s="137"/>
      <c r="MUZ90" s="137"/>
      <c r="MVA90" s="137"/>
      <c r="MVB90" s="137"/>
      <c r="MVC90" s="137"/>
      <c r="MVD90" s="137"/>
      <c r="MVE90" s="137"/>
      <c r="MVF90" s="137"/>
      <c r="MVG90" s="137"/>
      <c r="MVH90" s="137"/>
      <c r="MVI90" s="137"/>
      <c r="MVJ90" s="137"/>
      <c r="MVK90" s="137"/>
      <c r="MVL90" s="137"/>
      <c r="MVM90" s="137"/>
      <c r="MVN90" s="137"/>
      <c r="MVO90" s="137"/>
      <c r="MVP90" s="137"/>
      <c r="MVQ90" s="137"/>
      <c r="MVR90" s="137"/>
      <c r="MVS90" s="137"/>
      <c r="MVT90" s="137"/>
      <c r="MVU90" s="137"/>
      <c r="MVV90" s="137"/>
      <c r="MVW90" s="137"/>
      <c r="MVX90" s="137"/>
      <c r="MVY90" s="137"/>
      <c r="MVZ90" s="137"/>
      <c r="MWA90" s="137"/>
      <c r="MWB90" s="137"/>
      <c r="MWC90" s="137"/>
      <c r="MWD90" s="137"/>
      <c r="MWE90" s="137"/>
      <c r="MWF90" s="137"/>
      <c r="MWG90" s="137"/>
      <c r="MWH90" s="137"/>
      <c r="MWI90" s="137"/>
      <c r="MWJ90" s="137"/>
      <c r="MWK90" s="137"/>
      <c r="MWL90" s="137"/>
      <c r="MWM90" s="137"/>
      <c r="MWN90" s="137"/>
      <c r="MWO90" s="137"/>
      <c r="MWP90" s="137"/>
      <c r="MWQ90" s="137"/>
      <c r="MWR90" s="137"/>
      <c r="MWS90" s="137"/>
      <c r="MWT90" s="137"/>
      <c r="MWU90" s="137"/>
      <c r="MWV90" s="137"/>
      <c r="MWW90" s="137"/>
      <c r="MWX90" s="137"/>
      <c r="MWY90" s="137"/>
      <c r="MWZ90" s="137"/>
      <c r="MXA90" s="137"/>
      <c r="MXB90" s="137"/>
      <c r="MXC90" s="137"/>
      <c r="MXD90" s="137"/>
      <c r="MXE90" s="137"/>
      <c r="MXF90" s="137"/>
      <c r="MXG90" s="137"/>
      <c r="MXH90" s="137"/>
      <c r="MXI90" s="137"/>
      <c r="MXJ90" s="137"/>
      <c r="MXK90" s="137"/>
      <c r="MXL90" s="137"/>
      <c r="MXM90" s="137"/>
      <c r="MXN90" s="137"/>
      <c r="MXO90" s="137"/>
      <c r="MXP90" s="137"/>
      <c r="MXQ90" s="137"/>
      <c r="MXR90" s="137"/>
      <c r="MXS90" s="137"/>
      <c r="MXT90" s="137"/>
      <c r="MXU90" s="137"/>
      <c r="MXV90" s="137"/>
      <c r="MXW90" s="137"/>
      <c r="MXX90" s="137"/>
      <c r="MXY90" s="137"/>
      <c r="MXZ90" s="137"/>
      <c r="MYA90" s="137"/>
      <c r="MYB90" s="137"/>
      <c r="MYC90" s="137"/>
      <c r="MYD90" s="137"/>
      <c r="MYE90" s="137"/>
      <c r="MYF90" s="137"/>
      <c r="MYG90" s="137"/>
      <c r="MYH90" s="137"/>
      <c r="MYI90" s="137"/>
      <c r="MYJ90" s="137"/>
      <c r="MYK90" s="137"/>
      <c r="MYL90" s="137"/>
      <c r="MYM90" s="137"/>
      <c r="MYN90" s="137"/>
      <c r="MYO90" s="137"/>
      <c r="MYP90" s="137"/>
      <c r="MYQ90" s="137"/>
      <c r="MYR90" s="137"/>
      <c r="MYS90" s="137"/>
      <c r="MYT90" s="137"/>
      <c r="MYU90" s="137"/>
      <c r="MYV90" s="137"/>
      <c r="MYW90" s="137"/>
      <c r="MYX90" s="137"/>
      <c r="MYY90" s="137"/>
      <c r="MYZ90" s="137"/>
      <c r="MZA90" s="137"/>
      <c r="MZB90" s="137"/>
      <c r="MZC90" s="137"/>
      <c r="MZD90" s="137"/>
      <c r="MZE90" s="137"/>
      <c r="MZF90" s="137"/>
      <c r="MZG90" s="137"/>
      <c r="MZH90" s="137"/>
      <c r="MZI90" s="137"/>
      <c r="MZJ90" s="137"/>
      <c r="MZK90" s="137"/>
      <c r="MZL90" s="137"/>
      <c r="MZM90" s="137"/>
      <c r="MZN90" s="137"/>
      <c r="MZO90" s="137"/>
      <c r="MZP90" s="137"/>
      <c r="MZQ90" s="137"/>
      <c r="MZR90" s="137"/>
      <c r="MZS90" s="137"/>
      <c r="MZT90" s="137"/>
      <c r="MZU90" s="137"/>
      <c r="MZV90" s="137"/>
      <c r="MZW90" s="137"/>
      <c r="MZX90" s="137"/>
      <c r="MZY90" s="137"/>
      <c r="MZZ90" s="137"/>
      <c r="NAA90" s="137"/>
      <c r="NAB90" s="137"/>
      <c r="NAC90" s="137"/>
      <c r="NAD90" s="137"/>
      <c r="NAE90" s="137"/>
      <c r="NAF90" s="137"/>
      <c r="NAG90" s="137"/>
      <c r="NAH90" s="137"/>
      <c r="NAI90" s="137"/>
      <c r="NAJ90" s="137"/>
      <c r="NAK90" s="137"/>
      <c r="NAL90" s="137"/>
      <c r="NAM90" s="137"/>
      <c r="NAN90" s="137"/>
      <c r="NAO90" s="137"/>
      <c r="NAP90" s="137"/>
      <c r="NAQ90" s="137"/>
      <c r="NAR90" s="137"/>
      <c r="NAS90" s="137"/>
      <c r="NAT90" s="137"/>
      <c r="NAU90" s="137"/>
      <c r="NAV90" s="137"/>
      <c r="NAW90" s="137"/>
      <c r="NAX90" s="137"/>
      <c r="NAY90" s="137"/>
      <c r="NAZ90" s="137"/>
      <c r="NBA90" s="137"/>
      <c r="NBB90" s="137"/>
      <c r="NBC90" s="137"/>
      <c r="NBD90" s="137"/>
      <c r="NBE90" s="137"/>
      <c r="NBF90" s="137"/>
      <c r="NBG90" s="137"/>
      <c r="NBH90" s="137"/>
      <c r="NBI90" s="137"/>
      <c r="NBJ90" s="137"/>
      <c r="NBK90" s="137"/>
      <c r="NBL90" s="137"/>
      <c r="NBM90" s="137"/>
      <c r="NBN90" s="137"/>
      <c r="NBO90" s="137"/>
      <c r="NBP90" s="137"/>
      <c r="NBQ90" s="137"/>
      <c r="NBR90" s="137"/>
      <c r="NBS90" s="137"/>
      <c r="NBT90" s="137"/>
      <c r="NBU90" s="137"/>
      <c r="NBV90" s="137"/>
      <c r="NBW90" s="137"/>
      <c r="NBX90" s="137"/>
      <c r="NBY90" s="137"/>
      <c r="NBZ90" s="137"/>
      <c r="NCA90" s="137"/>
      <c r="NCB90" s="137"/>
      <c r="NCC90" s="137"/>
      <c r="NCD90" s="137"/>
      <c r="NCE90" s="137"/>
      <c r="NCF90" s="137"/>
      <c r="NCG90" s="137"/>
      <c r="NCH90" s="137"/>
      <c r="NCI90" s="137"/>
      <c r="NCJ90" s="137"/>
      <c r="NCK90" s="137"/>
      <c r="NCL90" s="137"/>
      <c r="NCM90" s="137"/>
      <c r="NCN90" s="137"/>
      <c r="NCO90" s="137"/>
      <c r="NCP90" s="137"/>
      <c r="NCQ90" s="137"/>
      <c r="NCR90" s="137"/>
      <c r="NCS90" s="137"/>
      <c r="NCT90" s="137"/>
      <c r="NCU90" s="137"/>
      <c r="NCV90" s="137"/>
      <c r="NCW90" s="137"/>
      <c r="NCX90" s="137"/>
      <c r="NCY90" s="137"/>
      <c r="NCZ90" s="137"/>
      <c r="NDA90" s="137"/>
      <c r="NDB90" s="137"/>
      <c r="NDC90" s="137"/>
      <c r="NDD90" s="137"/>
      <c r="NDE90" s="137"/>
      <c r="NDF90" s="137"/>
      <c r="NDG90" s="137"/>
      <c r="NDH90" s="137"/>
      <c r="NDI90" s="137"/>
      <c r="NDJ90" s="137"/>
      <c r="NDK90" s="137"/>
      <c r="NDL90" s="137"/>
      <c r="NDM90" s="137"/>
      <c r="NDN90" s="137"/>
      <c r="NDO90" s="137"/>
      <c r="NDP90" s="137"/>
      <c r="NDQ90" s="137"/>
      <c r="NDR90" s="137"/>
      <c r="NDS90" s="137"/>
      <c r="NDT90" s="137"/>
      <c r="NDU90" s="137"/>
      <c r="NDV90" s="137"/>
      <c r="NDW90" s="137"/>
      <c r="NDX90" s="137"/>
      <c r="NDY90" s="137"/>
      <c r="NDZ90" s="137"/>
      <c r="NEA90" s="137"/>
      <c r="NEB90" s="137"/>
      <c r="NEC90" s="137"/>
      <c r="NED90" s="137"/>
      <c r="NEE90" s="137"/>
      <c r="NEF90" s="137"/>
      <c r="NEG90" s="137"/>
      <c r="NEH90" s="137"/>
      <c r="NEI90" s="137"/>
      <c r="NEJ90" s="137"/>
      <c r="NEK90" s="137"/>
      <c r="NEL90" s="137"/>
      <c r="NEM90" s="137"/>
      <c r="NEN90" s="137"/>
      <c r="NEO90" s="137"/>
      <c r="NEP90" s="137"/>
      <c r="NEQ90" s="137"/>
      <c r="NER90" s="137"/>
      <c r="NES90" s="137"/>
      <c r="NET90" s="137"/>
      <c r="NEU90" s="137"/>
      <c r="NEV90" s="137"/>
      <c r="NEW90" s="137"/>
      <c r="NEX90" s="137"/>
      <c r="NEY90" s="137"/>
      <c r="NEZ90" s="137"/>
      <c r="NFA90" s="137"/>
      <c r="NFB90" s="137"/>
      <c r="NFC90" s="137"/>
      <c r="NFD90" s="137"/>
      <c r="NFE90" s="137"/>
      <c r="NFF90" s="137"/>
      <c r="NFG90" s="137"/>
      <c r="NFH90" s="137"/>
      <c r="NFI90" s="137"/>
      <c r="NFJ90" s="137"/>
      <c r="NFK90" s="137"/>
      <c r="NFL90" s="137"/>
      <c r="NFM90" s="137"/>
      <c r="NFN90" s="137"/>
      <c r="NFO90" s="137"/>
      <c r="NFP90" s="137"/>
      <c r="NFQ90" s="137"/>
      <c r="NFR90" s="137"/>
      <c r="NFS90" s="137"/>
      <c r="NFT90" s="137"/>
      <c r="NFU90" s="137"/>
      <c r="NFV90" s="137"/>
      <c r="NFW90" s="137"/>
      <c r="NFX90" s="137"/>
      <c r="NFY90" s="137"/>
      <c r="NFZ90" s="137"/>
      <c r="NGA90" s="137"/>
      <c r="NGB90" s="137"/>
      <c r="NGC90" s="137"/>
      <c r="NGD90" s="137"/>
      <c r="NGE90" s="137"/>
      <c r="NGF90" s="137"/>
      <c r="NGG90" s="137"/>
      <c r="NGH90" s="137"/>
      <c r="NGI90" s="137"/>
      <c r="NGJ90" s="137"/>
      <c r="NGK90" s="137"/>
      <c r="NGL90" s="137"/>
      <c r="NGM90" s="137"/>
      <c r="NGN90" s="137"/>
      <c r="NGO90" s="137"/>
      <c r="NGP90" s="137"/>
      <c r="NGQ90" s="137"/>
      <c r="NGR90" s="137"/>
      <c r="NGS90" s="137"/>
      <c r="NGT90" s="137"/>
      <c r="NGU90" s="137"/>
      <c r="NGV90" s="137"/>
      <c r="NGW90" s="137"/>
      <c r="NGX90" s="137"/>
      <c r="NGY90" s="137"/>
      <c r="NGZ90" s="137"/>
      <c r="NHA90" s="137"/>
      <c r="NHB90" s="137"/>
      <c r="NHC90" s="137"/>
      <c r="NHD90" s="137"/>
      <c r="NHE90" s="137"/>
      <c r="NHF90" s="137"/>
      <c r="NHG90" s="137"/>
      <c r="NHH90" s="137"/>
      <c r="NHI90" s="137"/>
      <c r="NHJ90" s="137"/>
      <c r="NHK90" s="137"/>
      <c r="NHL90" s="137"/>
      <c r="NHM90" s="137"/>
      <c r="NHN90" s="137"/>
      <c r="NHO90" s="137"/>
      <c r="NHP90" s="137"/>
      <c r="NHQ90" s="137"/>
      <c r="NHR90" s="137"/>
      <c r="NHS90" s="137"/>
      <c r="NHT90" s="137"/>
      <c r="NHU90" s="137"/>
      <c r="NHV90" s="137"/>
      <c r="NHW90" s="137"/>
      <c r="NHX90" s="137"/>
      <c r="NHY90" s="137"/>
      <c r="NHZ90" s="137"/>
      <c r="NIA90" s="137"/>
      <c r="NIB90" s="137"/>
      <c r="NIC90" s="137"/>
      <c r="NID90" s="137"/>
      <c r="NIE90" s="137"/>
      <c r="NIF90" s="137"/>
      <c r="NIG90" s="137"/>
      <c r="NIH90" s="137"/>
      <c r="NII90" s="137"/>
      <c r="NIJ90" s="137"/>
      <c r="NIK90" s="137"/>
      <c r="NIL90" s="137"/>
      <c r="NIM90" s="137"/>
      <c r="NIN90" s="137"/>
      <c r="NIO90" s="137"/>
      <c r="NIP90" s="137"/>
      <c r="NIQ90" s="137"/>
      <c r="NIR90" s="137"/>
      <c r="NIS90" s="137"/>
      <c r="NIT90" s="137"/>
      <c r="NIU90" s="137"/>
      <c r="NIV90" s="137"/>
      <c r="NIW90" s="137"/>
      <c r="NIX90" s="137"/>
      <c r="NIY90" s="137"/>
      <c r="NIZ90" s="137"/>
      <c r="NJA90" s="137"/>
      <c r="NJB90" s="137"/>
      <c r="NJC90" s="137"/>
      <c r="NJD90" s="137"/>
      <c r="NJE90" s="137"/>
      <c r="NJF90" s="137"/>
      <c r="NJG90" s="137"/>
      <c r="NJH90" s="137"/>
      <c r="NJI90" s="137"/>
      <c r="NJJ90" s="137"/>
      <c r="NJK90" s="137"/>
      <c r="NJL90" s="137"/>
      <c r="NJM90" s="137"/>
      <c r="NJN90" s="137"/>
      <c r="NJO90" s="137"/>
      <c r="NJP90" s="137"/>
      <c r="NJQ90" s="137"/>
      <c r="NJR90" s="137"/>
      <c r="NJS90" s="137"/>
      <c r="NJT90" s="137"/>
      <c r="NJU90" s="137"/>
      <c r="NJV90" s="137"/>
      <c r="NJW90" s="137"/>
      <c r="NJX90" s="137"/>
      <c r="NJY90" s="137"/>
      <c r="NJZ90" s="137"/>
      <c r="NKA90" s="137"/>
      <c r="NKB90" s="137"/>
      <c r="NKC90" s="137"/>
      <c r="NKD90" s="137"/>
      <c r="NKE90" s="137"/>
      <c r="NKF90" s="137"/>
      <c r="NKG90" s="137"/>
      <c r="NKH90" s="137"/>
      <c r="NKI90" s="137"/>
      <c r="NKJ90" s="137"/>
      <c r="NKK90" s="137"/>
      <c r="NKL90" s="137"/>
      <c r="NKM90" s="137"/>
      <c r="NKN90" s="137"/>
      <c r="NKO90" s="137"/>
      <c r="NKP90" s="137"/>
      <c r="NKQ90" s="137"/>
      <c r="NKR90" s="137"/>
      <c r="NKS90" s="137"/>
      <c r="NKT90" s="137"/>
      <c r="NKU90" s="137"/>
      <c r="NKV90" s="137"/>
      <c r="NKW90" s="137"/>
      <c r="NKX90" s="137"/>
      <c r="NKY90" s="137"/>
      <c r="NKZ90" s="137"/>
      <c r="NLA90" s="137"/>
      <c r="NLB90" s="137"/>
      <c r="NLC90" s="137"/>
      <c r="NLD90" s="137"/>
      <c r="NLE90" s="137"/>
      <c r="NLF90" s="137"/>
      <c r="NLG90" s="137"/>
      <c r="NLH90" s="137"/>
      <c r="NLI90" s="137"/>
      <c r="NLJ90" s="137"/>
      <c r="NLK90" s="137"/>
      <c r="NLL90" s="137"/>
      <c r="NLM90" s="137"/>
      <c r="NLN90" s="137"/>
      <c r="NLO90" s="137"/>
      <c r="NLP90" s="137"/>
      <c r="NLQ90" s="137"/>
      <c r="NLR90" s="137"/>
      <c r="NLS90" s="137"/>
      <c r="NLT90" s="137"/>
      <c r="NLU90" s="137"/>
      <c r="NLV90" s="137"/>
      <c r="NLW90" s="137"/>
      <c r="NLX90" s="137"/>
      <c r="NLY90" s="137"/>
      <c r="NLZ90" s="137"/>
      <c r="NMA90" s="137"/>
      <c r="NMB90" s="137"/>
      <c r="NMC90" s="137"/>
      <c r="NMD90" s="137"/>
      <c r="NME90" s="137"/>
      <c r="NMF90" s="137"/>
      <c r="NMG90" s="137"/>
      <c r="NMH90" s="137"/>
      <c r="NMI90" s="137"/>
      <c r="NMJ90" s="137"/>
      <c r="NMK90" s="137"/>
      <c r="NML90" s="137"/>
      <c r="NMM90" s="137"/>
      <c r="NMN90" s="137"/>
      <c r="NMO90" s="137"/>
      <c r="NMP90" s="137"/>
      <c r="NMQ90" s="137"/>
      <c r="NMR90" s="137"/>
      <c r="NMS90" s="137"/>
      <c r="NMT90" s="137"/>
      <c r="NMU90" s="137"/>
      <c r="NMV90" s="137"/>
      <c r="NMW90" s="137"/>
      <c r="NMX90" s="137"/>
      <c r="NMY90" s="137"/>
      <c r="NMZ90" s="137"/>
      <c r="NNA90" s="137"/>
      <c r="NNB90" s="137"/>
      <c r="NNC90" s="137"/>
      <c r="NND90" s="137"/>
      <c r="NNE90" s="137"/>
      <c r="NNF90" s="137"/>
      <c r="NNG90" s="137"/>
      <c r="NNH90" s="137"/>
      <c r="NNI90" s="137"/>
      <c r="NNJ90" s="137"/>
      <c r="NNK90" s="137"/>
      <c r="NNL90" s="137"/>
      <c r="NNM90" s="137"/>
      <c r="NNN90" s="137"/>
      <c r="NNO90" s="137"/>
      <c r="NNP90" s="137"/>
      <c r="NNQ90" s="137"/>
      <c r="NNR90" s="137"/>
      <c r="NNS90" s="137"/>
      <c r="NNT90" s="137"/>
      <c r="NNU90" s="137"/>
      <c r="NNV90" s="137"/>
      <c r="NNW90" s="137"/>
      <c r="NNX90" s="137"/>
      <c r="NNY90" s="137"/>
      <c r="NNZ90" s="137"/>
      <c r="NOA90" s="137"/>
      <c r="NOB90" s="137"/>
      <c r="NOC90" s="137"/>
      <c r="NOD90" s="137"/>
      <c r="NOE90" s="137"/>
      <c r="NOF90" s="137"/>
      <c r="NOG90" s="137"/>
      <c r="NOH90" s="137"/>
      <c r="NOI90" s="137"/>
      <c r="NOJ90" s="137"/>
      <c r="NOK90" s="137"/>
      <c r="NOL90" s="137"/>
      <c r="NOM90" s="137"/>
      <c r="NON90" s="137"/>
      <c r="NOO90" s="137"/>
      <c r="NOP90" s="137"/>
      <c r="NOQ90" s="137"/>
      <c r="NOR90" s="137"/>
      <c r="NOS90" s="137"/>
      <c r="NOT90" s="137"/>
      <c r="NOU90" s="137"/>
      <c r="NOV90" s="137"/>
      <c r="NOW90" s="137"/>
      <c r="NOX90" s="137"/>
      <c r="NOY90" s="137"/>
      <c r="NOZ90" s="137"/>
      <c r="NPA90" s="137"/>
      <c r="NPB90" s="137"/>
      <c r="NPC90" s="137"/>
      <c r="NPD90" s="137"/>
      <c r="NPE90" s="137"/>
      <c r="NPF90" s="137"/>
      <c r="NPG90" s="137"/>
      <c r="NPH90" s="137"/>
      <c r="NPI90" s="137"/>
      <c r="NPJ90" s="137"/>
      <c r="NPK90" s="137"/>
      <c r="NPL90" s="137"/>
      <c r="NPM90" s="137"/>
      <c r="NPN90" s="137"/>
      <c r="NPO90" s="137"/>
      <c r="NPP90" s="137"/>
      <c r="NPQ90" s="137"/>
      <c r="NPR90" s="137"/>
      <c r="NPS90" s="137"/>
      <c r="NPT90" s="137"/>
      <c r="NPU90" s="137"/>
      <c r="NPV90" s="137"/>
      <c r="NPW90" s="137"/>
      <c r="NPX90" s="137"/>
      <c r="NPY90" s="137"/>
      <c r="NPZ90" s="137"/>
      <c r="NQA90" s="137"/>
      <c r="NQB90" s="137"/>
      <c r="NQC90" s="137"/>
      <c r="NQD90" s="137"/>
      <c r="NQE90" s="137"/>
      <c r="NQF90" s="137"/>
      <c r="NQG90" s="137"/>
      <c r="NQH90" s="137"/>
      <c r="NQI90" s="137"/>
      <c r="NQJ90" s="137"/>
      <c r="NQK90" s="137"/>
      <c r="NQL90" s="137"/>
      <c r="NQM90" s="137"/>
      <c r="NQN90" s="137"/>
      <c r="NQO90" s="137"/>
      <c r="NQP90" s="137"/>
      <c r="NQQ90" s="137"/>
      <c r="NQR90" s="137"/>
      <c r="NQS90" s="137"/>
      <c r="NQT90" s="137"/>
      <c r="NQU90" s="137"/>
      <c r="NQV90" s="137"/>
      <c r="NQW90" s="137"/>
      <c r="NQX90" s="137"/>
      <c r="NQY90" s="137"/>
      <c r="NQZ90" s="137"/>
      <c r="NRA90" s="137"/>
      <c r="NRB90" s="137"/>
      <c r="NRC90" s="137"/>
      <c r="NRD90" s="137"/>
      <c r="NRE90" s="137"/>
      <c r="NRF90" s="137"/>
      <c r="NRG90" s="137"/>
      <c r="NRH90" s="137"/>
      <c r="NRI90" s="137"/>
      <c r="NRJ90" s="137"/>
      <c r="NRK90" s="137"/>
      <c r="NRL90" s="137"/>
      <c r="NRM90" s="137"/>
      <c r="NRN90" s="137"/>
      <c r="NRO90" s="137"/>
      <c r="NRP90" s="137"/>
      <c r="NRQ90" s="137"/>
      <c r="NRR90" s="137"/>
      <c r="NRS90" s="137"/>
      <c r="NRT90" s="137"/>
      <c r="NRU90" s="137"/>
      <c r="NRV90" s="137"/>
      <c r="NRW90" s="137"/>
      <c r="NRX90" s="137"/>
      <c r="NRY90" s="137"/>
      <c r="NRZ90" s="137"/>
      <c r="NSA90" s="137"/>
      <c r="NSB90" s="137"/>
      <c r="NSC90" s="137"/>
      <c r="NSD90" s="137"/>
      <c r="NSE90" s="137"/>
      <c r="NSF90" s="137"/>
      <c r="NSG90" s="137"/>
      <c r="NSH90" s="137"/>
      <c r="NSI90" s="137"/>
      <c r="NSJ90" s="137"/>
      <c r="NSK90" s="137"/>
      <c r="NSL90" s="137"/>
      <c r="NSM90" s="137"/>
      <c r="NSN90" s="137"/>
      <c r="NSO90" s="137"/>
      <c r="NSP90" s="137"/>
      <c r="NSQ90" s="137"/>
      <c r="NSR90" s="137"/>
      <c r="NSS90" s="137"/>
      <c r="NST90" s="137"/>
      <c r="NSU90" s="137"/>
      <c r="NSV90" s="137"/>
      <c r="NSW90" s="137"/>
      <c r="NSX90" s="137"/>
      <c r="NSY90" s="137"/>
      <c r="NSZ90" s="137"/>
      <c r="NTA90" s="137"/>
      <c r="NTB90" s="137"/>
      <c r="NTC90" s="137"/>
      <c r="NTD90" s="137"/>
      <c r="NTE90" s="137"/>
      <c r="NTF90" s="137"/>
      <c r="NTG90" s="137"/>
      <c r="NTH90" s="137"/>
      <c r="NTI90" s="137"/>
      <c r="NTJ90" s="137"/>
      <c r="NTK90" s="137"/>
      <c r="NTL90" s="137"/>
      <c r="NTM90" s="137"/>
      <c r="NTN90" s="137"/>
      <c r="NTO90" s="137"/>
      <c r="NTP90" s="137"/>
      <c r="NTQ90" s="137"/>
      <c r="NTR90" s="137"/>
      <c r="NTS90" s="137"/>
      <c r="NTT90" s="137"/>
      <c r="NTU90" s="137"/>
      <c r="NTV90" s="137"/>
      <c r="NTW90" s="137"/>
      <c r="NTX90" s="137"/>
      <c r="NTY90" s="137"/>
      <c r="NTZ90" s="137"/>
      <c r="NUA90" s="137"/>
      <c r="NUB90" s="137"/>
      <c r="NUC90" s="137"/>
      <c r="NUD90" s="137"/>
      <c r="NUE90" s="137"/>
      <c r="NUF90" s="137"/>
      <c r="NUG90" s="137"/>
      <c r="NUH90" s="137"/>
      <c r="NUI90" s="137"/>
      <c r="NUJ90" s="137"/>
      <c r="NUK90" s="137"/>
      <c r="NUL90" s="137"/>
      <c r="NUM90" s="137"/>
      <c r="NUN90" s="137"/>
      <c r="NUO90" s="137"/>
      <c r="NUP90" s="137"/>
      <c r="NUQ90" s="137"/>
      <c r="NUR90" s="137"/>
      <c r="NUS90" s="137"/>
      <c r="NUT90" s="137"/>
      <c r="NUU90" s="137"/>
      <c r="NUV90" s="137"/>
      <c r="NUW90" s="137"/>
      <c r="NUX90" s="137"/>
      <c r="NUY90" s="137"/>
      <c r="NUZ90" s="137"/>
      <c r="NVA90" s="137"/>
      <c r="NVB90" s="137"/>
      <c r="NVC90" s="137"/>
      <c r="NVD90" s="137"/>
      <c r="NVE90" s="137"/>
      <c r="NVF90" s="137"/>
      <c r="NVG90" s="137"/>
      <c r="NVH90" s="137"/>
      <c r="NVI90" s="137"/>
      <c r="NVJ90" s="137"/>
      <c r="NVK90" s="137"/>
      <c r="NVL90" s="137"/>
      <c r="NVM90" s="137"/>
      <c r="NVN90" s="137"/>
      <c r="NVO90" s="137"/>
      <c r="NVP90" s="137"/>
      <c r="NVQ90" s="137"/>
      <c r="NVR90" s="137"/>
      <c r="NVS90" s="137"/>
      <c r="NVT90" s="137"/>
      <c r="NVU90" s="137"/>
      <c r="NVV90" s="137"/>
      <c r="NVW90" s="137"/>
      <c r="NVX90" s="137"/>
      <c r="NVY90" s="137"/>
      <c r="NVZ90" s="137"/>
      <c r="NWA90" s="137"/>
      <c r="NWB90" s="137"/>
      <c r="NWC90" s="137"/>
      <c r="NWD90" s="137"/>
      <c r="NWE90" s="137"/>
      <c r="NWF90" s="137"/>
      <c r="NWG90" s="137"/>
      <c r="NWH90" s="137"/>
      <c r="NWI90" s="137"/>
      <c r="NWJ90" s="137"/>
      <c r="NWK90" s="137"/>
      <c r="NWL90" s="137"/>
      <c r="NWM90" s="137"/>
      <c r="NWN90" s="137"/>
      <c r="NWO90" s="137"/>
      <c r="NWP90" s="137"/>
      <c r="NWQ90" s="137"/>
      <c r="NWR90" s="137"/>
      <c r="NWS90" s="137"/>
      <c r="NWT90" s="137"/>
      <c r="NWU90" s="137"/>
      <c r="NWV90" s="137"/>
      <c r="NWW90" s="137"/>
      <c r="NWX90" s="137"/>
      <c r="NWY90" s="137"/>
      <c r="NWZ90" s="137"/>
      <c r="NXA90" s="137"/>
      <c r="NXB90" s="137"/>
      <c r="NXC90" s="137"/>
      <c r="NXD90" s="137"/>
      <c r="NXE90" s="137"/>
      <c r="NXF90" s="137"/>
      <c r="NXG90" s="137"/>
      <c r="NXH90" s="137"/>
      <c r="NXI90" s="137"/>
      <c r="NXJ90" s="137"/>
      <c r="NXK90" s="137"/>
      <c r="NXL90" s="137"/>
      <c r="NXM90" s="137"/>
      <c r="NXN90" s="137"/>
      <c r="NXO90" s="137"/>
      <c r="NXP90" s="137"/>
      <c r="NXQ90" s="137"/>
      <c r="NXR90" s="137"/>
      <c r="NXS90" s="137"/>
      <c r="NXT90" s="137"/>
      <c r="NXU90" s="137"/>
      <c r="NXV90" s="137"/>
      <c r="NXW90" s="137"/>
      <c r="NXX90" s="137"/>
      <c r="NXY90" s="137"/>
      <c r="NXZ90" s="137"/>
      <c r="NYA90" s="137"/>
      <c r="NYB90" s="137"/>
      <c r="NYC90" s="137"/>
      <c r="NYD90" s="137"/>
      <c r="NYE90" s="137"/>
      <c r="NYF90" s="137"/>
      <c r="NYG90" s="137"/>
      <c r="NYH90" s="137"/>
      <c r="NYI90" s="137"/>
      <c r="NYJ90" s="137"/>
      <c r="NYK90" s="137"/>
      <c r="NYL90" s="137"/>
      <c r="NYM90" s="137"/>
      <c r="NYN90" s="137"/>
      <c r="NYO90" s="137"/>
      <c r="NYP90" s="137"/>
      <c r="NYQ90" s="137"/>
      <c r="NYR90" s="137"/>
      <c r="NYS90" s="137"/>
      <c r="NYT90" s="137"/>
      <c r="NYU90" s="137"/>
      <c r="NYV90" s="137"/>
      <c r="NYW90" s="137"/>
      <c r="NYX90" s="137"/>
      <c r="NYY90" s="137"/>
      <c r="NYZ90" s="137"/>
      <c r="NZA90" s="137"/>
      <c r="NZB90" s="137"/>
      <c r="NZC90" s="137"/>
      <c r="NZD90" s="137"/>
      <c r="NZE90" s="137"/>
      <c r="NZF90" s="137"/>
      <c r="NZG90" s="137"/>
      <c r="NZH90" s="137"/>
      <c r="NZI90" s="137"/>
      <c r="NZJ90" s="137"/>
      <c r="NZK90" s="137"/>
      <c r="NZL90" s="137"/>
      <c r="NZM90" s="137"/>
      <c r="NZN90" s="137"/>
      <c r="NZO90" s="137"/>
      <c r="NZP90" s="137"/>
      <c r="NZQ90" s="137"/>
      <c r="NZR90" s="137"/>
      <c r="NZS90" s="137"/>
      <c r="NZT90" s="137"/>
      <c r="NZU90" s="137"/>
      <c r="NZV90" s="137"/>
      <c r="NZW90" s="137"/>
      <c r="NZX90" s="137"/>
      <c r="NZY90" s="137"/>
      <c r="NZZ90" s="137"/>
      <c r="OAA90" s="137"/>
      <c r="OAB90" s="137"/>
      <c r="OAC90" s="137"/>
      <c r="OAD90" s="137"/>
      <c r="OAE90" s="137"/>
      <c r="OAF90" s="137"/>
      <c r="OAG90" s="137"/>
      <c r="OAH90" s="137"/>
      <c r="OAI90" s="137"/>
      <c r="OAJ90" s="137"/>
      <c r="OAK90" s="137"/>
      <c r="OAL90" s="137"/>
      <c r="OAM90" s="137"/>
      <c r="OAN90" s="137"/>
      <c r="OAO90" s="137"/>
      <c r="OAP90" s="137"/>
      <c r="OAQ90" s="137"/>
      <c r="OAR90" s="137"/>
      <c r="OAS90" s="137"/>
      <c r="OAT90" s="137"/>
      <c r="OAU90" s="137"/>
      <c r="OAV90" s="137"/>
      <c r="OAW90" s="137"/>
      <c r="OAX90" s="137"/>
      <c r="OAY90" s="137"/>
      <c r="OAZ90" s="137"/>
      <c r="OBA90" s="137"/>
      <c r="OBB90" s="137"/>
      <c r="OBC90" s="137"/>
      <c r="OBD90" s="137"/>
      <c r="OBE90" s="137"/>
      <c r="OBF90" s="137"/>
      <c r="OBG90" s="137"/>
      <c r="OBH90" s="137"/>
      <c r="OBI90" s="137"/>
      <c r="OBJ90" s="137"/>
      <c r="OBK90" s="137"/>
      <c r="OBL90" s="137"/>
      <c r="OBM90" s="137"/>
      <c r="OBN90" s="137"/>
      <c r="OBO90" s="137"/>
      <c r="OBP90" s="137"/>
      <c r="OBQ90" s="137"/>
      <c r="OBR90" s="137"/>
      <c r="OBS90" s="137"/>
      <c r="OBT90" s="137"/>
      <c r="OBU90" s="137"/>
      <c r="OBV90" s="137"/>
      <c r="OBW90" s="137"/>
      <c r="OBX90" s="137"/>
      <c r="OBY90" s="137"/>
      <c r="OBZ90" s="137"/>
      <c r="OCA90" s="137"/>
      <c r="OCB90" s="137"/>
      <c r="OCC90" s="137"/>
      <c r="OCD90" s="137"/>
      <c r="OCE90" s="137"/>
      <c r="OCF90" s="137"/>
      <c r="OCG90" s="137"/>
      <c r="OCH90" s="137"/>
      <c r="OCI90" s="137"/>
      <c r="OCJ90" s="137"/>
      <c r="OCK90" s="137"/>
      <c r="OCL90" s="137"/>
      <c r="OCM90" s="137"/>
      <c r="OCN90" s="137"/>
      <c r="OCO90" s="137"/>
      <c r="OCP90" s="137"/>
      <c r="OCQ90" s="137"/>
      <c r="OCR90" s="137"/>
      <c r="OCS90" s="137"/>
      <c r="OCT90" s="137"/>
      <c r="OCU90" s="137"/>
      <c r="OCV90" s="137"/>
      <c r="OCW90" s="137"/>
      <c r="OCX90" s="137"/>
      <c r="OCY90" s="137"/>
      <c r="OCZ90" s="137"/>
      <c r="ODA90" s="137"/>
      <c r="ODB90" s="137"/>
      <c r="ODC90" s="137"/>
      <c r="ODD90" s="137"/>
      <c r="ODE90" s="137"/>
      <c r="ODF90" s="137"/>
      <c r="ODG90" s="137"/>
      <c r="ODH90" s="137"/>
      <c r="ODI90" s="137"/>
      <c r="ODJ90" s="137"/>
      <c r="ODK90" s="137"/>
      <c r="ODL90" s="137"/>
      <c r="ODM90" s="137"/>
      <c r="ODN90" s="137"/>
      <c r="ODO90" s="137"/>
      <c r="ODP90" s="137"/>
      <c r="ODQ90" s="137"/>
      <c r="ODR90" s="137"/>
      <c r="ODS90" s="137"/>
      <c r="ODT90" s="137"/>
      <c r="ODU90" s="137"/>
      <c r="ODV90" s="137"/>
      <c r="ODW90" s="137"/>
      <c r="ODX90" s="137"/>
      <c r="ODY90" s="137"/>
      <c r="ODZ90" s="137"/>
      <c r="OEA90" s="137"/>
      <c r="OEB90" s="137"/>
      <c r="OEC90" s="137"/>
      <c r="OED90" s="137"/>
      <c r="OEE90" s="137"/>
      <c r="OEF90" s="137"/>
      <c r="OEG90" s="137"/>
      <c r="OEH90" s="137"/>
      <c r="OEI90" s="137"/>
      <c r="OEJ90" s="137"/>
      <c r="OEK90" s="137"/>
      <c r="OEL90" s="137"/>
      <c r="OEM90" s="137"/>
      <c r="OEN90" s="137"/>
      <c r="OEO90" s="137"/>
      <c r="OEP90" s="137"/>
      <c r="OEQ90" s="137"/>
      <c r="OER90" s="137"/>
      <c r="OES90" s="137"/>
      <c r="OET90" s="137"/>
      <c r="OEU90" s="137"/>
      <c r="OEV90" s="137"/>
      <c r="OEW90" s="137"/>
      <c r="OEX90" s="137"/>
      <c r="OEY90" s="137"/>
      <c r="OEZ90" s="137"/>
      <c r="OFA90" s="137"/>
      <c r="OFB90" s="137"/>
      <c r="OFC90" s="137"/>
      <c r="OFD90" s="137"/>
      <c r="OFE90" s="137"/>
      <c r="OFF90" s="137"/>
      <c r="OFG90" s="137"/>
      <c r="OFH90" s="137"/>
      <c r="OFI90" s="137"/>
      <c r="OFJ90" s="137"/>
      <c r="OFK90" s="137"/>
      <c r="OFL90" s="137"/>
      <c r="OFM90" s="137"/>
      <c r="OFN90" s="137"/>
      <c r="OFO90" s="137"/>
      <c r="OFP90" s="137"/>
      <c r="OFQ90" s="137"/>
      <c r="OFR90" s="137"/>
      <c r="OFS90" s="137"/>
      <c r="OFT90" s="137"/>
      <c r="OFU90" s="137"/>
      <c r="OFV90" s="137"/>
      <c r="OFW90" s="137"/>
      <c r="OFX90" s="137"/>
      <c r="OFY90" s="137"/>
      <c r="OFZ90" s="137"/>
      <c r="OGA90" s="137"/>
      <c r="OGB90" s="137"/>
      <c r="OGC90" s="137"/>
      <c r="OGD90" s="137"/>
      <c r="OGE90" s="137"/>
      <c r="OGF90" s="137"/>
      <c r="OGG90" s="137"/>
      <c r="OGH90" s="137"/>
      <c r="OGI90" s="137"/>
      <c r="OGJ90" s="137"/>
      <c r="OGK90" s="137"/>
      <c r="OGL90" s="137"/>
      <c r="OGM90" s="137"/>
      <c r="OGN90" s="137"/>
      <c r="OGO90" s="137"/>
      <c r="OGP90" s="137"/>
      <c r="OGQ90" s="137"/>
      <c r="OGR90" s="137"/>
      <c r="OGS90" s="137"/>
      <c r="OGT90" s="137"/>
      <c r="OGU90" s="137"/>
      <c r="OGV90" s="137"/>
      <c r="OGW90" s="137"/>
      <c r="OGX90" s="137"/>
      <c r="OGY90" s="137"/>
      <c r="OGZ90" s="137"/>
      <c r="OHA90" s="137"/>
      <c r="OHB90" s="137"/>
      <c r="OHC90" s="137"/>
      <c r="OHD90" s="137"/>
      <c r="OHE90" s="137"/>
      <c r="OHF90" s="137"/>
      <c r="OHG90" s="137"/>
      <c r="OHH90" s="137"/>
      <c r="OHI90" s="137"/>
      <c r="OHJ90" s="137"/>
      <c r="OHK90" s="137"/>
      <c r="OHL90" s="137"/>
      <c r="OHM90" s="137"/>
      <c r="OHN90" s="137"/>
      <c r="OHO90" s="137"/>
      <c r="OHP90" s="137"/>
      <c r="OHQ90" s="137"/>
      <c r="OHR90" s="137"/>
      <c r="OHS90" s="137"/>
      <c r="OHT90" s="137"/>
      <c r="OHU90" s="137"/>
      <c r="OHV90" s="137"/>
      <c r="OHW90" s="137"/>
      <c r="OHX90" s="137"/>
      <c r="OHY90" s="137"/>
      <c r="OHZ90" s="137"/>
      <c r="OIA90" s="137"/>
      <c r="OIB90" s="137"/>
      <c r="OIC90" s="137"/>
      <c r="OID90" s="137"/>
      <c r="OIE90" s="137"/>
      <c r="OIF90" s="137"/>
      <c r="OIG90" s="137"/>
      <c r="OIH90" s="137"/>
      <c r="OII90" s="137"/>
      <c r="OIJ90" s="137"/>
      <c r="OIK90" s="137"/>
      <c r="OIL90" s="137"/>
      <c r="OIM90" s="137"/>
      <c r="OIN90" s="137"/>
      <c r="OIO90" s="137"/>
      <c r="OIP90" s="137"/>
      <c r="OIQ90" s="137"/>
      <c r="OIR90" s="137"/>
      <c r="OIS90" s="137"/>
      <c r="OIT90" s="137"/>
      <c r="OIU90" s="137"/>
      <c r="OIV90" s="137"/>
      <c r="OIW90" s="137"/>
      <c r="OIX90" s="137"/>
      <c r="OIY90" s="137"/>
      <c r="OIZ90" s="137"/>
      <c r="OJA90" s="137"/>
      <c r="OJB90" s="137"/>
      <c r="OJC90" s="137"/>
      <c r="OJD90" s="137"/>
      <c r="OJE90" s="137"/>
      <c r="OJF90" s="137"/>
      <c r="OJG90" s="137"/>
      <c r="OJH90" s="137"/>
      <c r="OJI90" s="137"/>
      <c r="OJJ90" s="137"/>
      <c r="OJK90" s="137"/>
      <c r="OJL90" s="137"/>
      <c r="OJM90" s="137"/>
      <c r="OJN90" s="137"/>
      <c r="OJO90" s="137"/>
      <c r="OJP90" s="137"/>
      <c r="OJQ90" s="137"/>
      <c r="OJR90" s="137"/>
      <c r="OJS90" s="137"/>
      <c r="OJT90" s="137"/>
      <c r="OJU90" s="137"/>
      <c r="OJV90" s="137"/>
      <c r="OJW90" s="137"/>
      <c r="OJX90" s="137"/>
      <c r="OJY90" s="137"/>
      <c r="OJZ90" s="137"/>
      <c r="OKA90" s="137"/>
      <c r="OKB90" s="137"/>
      <c r="OKC90" s="137"/>
      <c r="OKD90" s="137"/>
      <c r="OKE90" s="137"/>
      <c r="OKF90" s="137"/>
      <c r="OKG90" s="137"/>
      <c r="OKH90" s="137"/>
      <c r="OKI90" s="137"/>
      <c r="OKJ90" s="137"/>
      <c r="OKK90" s="137"/>
      <c r="OKL90" s="137"/>
      <c r="OKM90" s="137"/>
      <c r="OKN90" s="137"/>
      <c r="OKO90" s="137"/>
      <c r="OKP90" s="137"/>
      <c r="OKQ90" s="137"/>
      <c r="OKR90" s="137"/>
      <c r="OKS90" s="137"/>
      <c r="OKT90" s="137"/>
      <c r="OKU90" s="137"/>
      <c r="OKV90" s="137"/>
      <c r="OKW90" s="137"/>
      <c r="OKX90" s="137"/>
      <c r="OKY90" s="137"/>
      <c r="OKZ90" s="137"/>
      <c r="OLA90" s="137"/>
      <c r="OLB90" s="137"/>
      <c r="OLC90" s="137"/>
      <c r="OLD90" s="137"/>
      <c r="OLE90" s="137"/>
      <c r="OLF90" s="137"/>
      <c r="OLG90" s="137"/>
      <c r="OLH90" s="137"/>
      <c r="OLI90" s="137"/>
      <c r="OLJ90" s="137"/>
      <c r="OLK90" s="137"/>
      <c r="OLL90" s="137"/>
      <c r="OLM90" s="137"/>
      <c r="OLN90" s="137"/>
      <c r="OLO90" s="137"/>
      <c r="OLP90" s="137"/>
      <c r="OLQ90" s="137"/>
      <c r="OLR90" s="137"/>
      <c r="OLS90" s="137"/>
      <c r="OLT90" s="137"/>
      <c r="OLU90" s="137"/>
      <c r="OLV90" s="137"/>
      <c r="OLW90" s="137"/>
      <c r="OLX90" s="137"/>
      <c r="OLY90" s="137"/>
      <c r="OLZ90" s="137"/>
      <c r="OMA90" s="137"/>
      <c r="OMB90" s="137"/>
      <c r="OMC90" s="137"/>
      <c r="OMD90" s="137"/>
      <c r="OME90" s="137"/>
      <c r="OMF90" s="137"/>
      <c r="OMG90" s="137"/>
      <c r="OMH90" s="137"/>
      <c r="OMI90" s="137"/>
      <c r="OMJ90" s="137"/>
      <c r="OMK90" s="137"/>
      <c r="OML90" s="137"/>
      <c r="OMM90" s="137"/>
      <c r="OMN90" s="137"/>
      <c r="OMO90" s="137"/>
      <c r="OMP90" s="137"/>
      <c r="OMQ90" s="137"/>
      <c r="OMR90" s="137"/>
      <c r="OMS90" s="137"/>
      <c r="OMT90" s="137"/>
      <c r="OMU90" s="137"/>
      <c r="OMV90" s="137"/>
      <c r="OMW90" s="137"/>
      <c r="OMX90" s="137"/>
      <c r="OMY90" s="137"/>
      <c r="OMZ90" s="137"/>
      <c r="ONA90" s="137"/>
      <c r="ONB90" s="137"/>
      <c r="ONC90" s="137"/>
      <c r="OND90" s="137"/>
      <c r="ONE90" s="137"/>
      <c r="ONF90" s="137"/>
      <c r="ONG90" s="137"/>
      <c r="ONH90" s="137"/>
      <c r="ONI90" s="137"/>
      <c r="ONJ90" s="137"/>
      <c r="ONK90" s="137"/>
      <c r="ONL90" s="137"/>
      <c r="ONM90" s="137"/>
      <c r="ONN90" s="137"/>
      <c r="ONO90" s="137"/>
      <c r="ONP90" s="137"/>
      <c r="ONQ90" s="137"/>
      <c r="ONR90" s="137"/>
      <c r="ONS90" s="137"/>
      <c r="ONT90" s="137"/>
      <c r="ONU90" s="137"/>
      <c r="ONV90" s="137"/>
      <c r="ONW90" s="137"/>
      <c r="ONX90" s="137"/>
      <c r="ONY90" s="137"/>
      <c r="ONZ90" s="137"/>
      <c r="OOA90" s="137"/>
      <c r="OOB90" s="137"/>
      <c r="OOC90" s="137"/>
      <c r="OOD90" s="137"/>
      <c r="OOE90" s="137"/>
      <c r="OOF90" s="137"/>
      <c r="OOG90" s="137"/>
      <c r="OOH90" s="137"/>
      <c r="OOI90" s="137"/>
      <c r="OOJ90" s="137"/>
      <c r="OOK90" s="137"/>
      <c r="OOL90" s="137"/>
      <c r="OOM90" s="137"/>
      <c r="OON90" s="137"/>
      <c r="OOO90" s="137"/>
      <c r="OOP90" s="137"/>
      <c r="OOQ90" s="137"/>
      <c r="OOR90" s="137"/>
      <c r="OOS90" s="137"/>
      <c r="OOT90" s="137"/>
      <c r="OOU90" s="137"/>
      <c r="OOV90" s="137"/>
      <c r="OOW90" s="137"/>
      <c r="OOX90" s="137"/>
      <c r="OOY90" s="137"/>
      <c r="OOZ90" s="137"/>
      <c r="OPA90" s="137"/>
      <c r="OPB90" s="137"/>
      <c r="OPC90" s="137"/>
      <c r="OPD90" s="137"/>
      <c r="OPE90" s="137"/>
      <c r="OPF90" s="137"/>
      <c r="OPG90" s="137"/>
      <c r="OPH90" s="137"/>
      <c r="OPI90" s="137"/>
      <c r="OPJ90" s="137"/>
      <c r="OPK90" s="137"/>
      <c r="OPL90" s="137"/>
      <c r="OPM90" s="137"/>
      <c r="OPN90" s="137"/>
      <c r="OPO90" s="137"/>
      <c r="OPP90" s="137"/>
      <c r="OPQ90" s="137"/>
      <c r="OPR90" s="137"/>
      <c r="OPS90" s="137"/>
      <c r="OPT90" s="137"/>
      <c r="OPU90" s="137"/>
      <c r="OPV90" s="137"/>
      <c r="OPW90" s="137"/>
      <c r="OPX90" s="137"/>
      <c r="OPY90" s="137"/>
      <c r="OPZ90" s="137"/>
      <c r="OQA90" s="137"/>
      <c r="OQB90" s="137"/>
      <c r="OQC90" s="137"/>
      <c r="OQD90" s="137"/>
      <c r="OQE90" s="137"/>
      <c r="OQF90" s="137"/>
      <c r="OQG90" s="137"/>
      <c r="OQH90" s="137"/>
      <c r="OQI90" s="137"/>
      <c r="OQJ90" s="137"/>
      <c r="OQK90" s="137"/>
      <c r="OQL90" s="137"/>
      <c r="OQM90" s="137"/>
      <c r="OQN90" s="137"/>
      <c r="OQO90" s="137"/>
      <c r="OQP90" s="137"/>
      <c r="OQQ90" s="137"/>
      <c r="OQR90" s="137"/>
      <c r="OQS90" s="137"/>
      <c r="OQT90" s="137"/>
      <c r="OQU90" s="137"/>
      <c r="OQV90" s="137"/>
      <c r="OQW90" s="137"/>
      <c r="OQX90" s="137"/>
      <c r="OQY90" s="137"/>
      <c r="OQZ90" s="137"/>
      <c r="ORA90" s="137"/>
      <c r="ORB90" s="137"/>
      <c r="ORC90" s="137"/>
      <c r="ORD90" s="137"/>
      <c r="ORE90" s="137"/>
      <c r="ORF90" s="137"/>
      <c r="ORG90" s="137"/>
      <c r="ORH90" s="137"/>
      <c r="ORI90" s="137"/>
      <c r="ORJ90" s="137"/>
      <c r="ORK90" s="137"/>
      <c r="ORL90" s="137"/>
      <c r="ORM90" s="137"/>
      <c r="ORN90" s="137"/>
      <c r="ORO90" s="137"/>
      <c r="ORP90" s="137"/>
      <c r="ORQ90" s="137"/>
      <c r="ORR90" s="137"/>
      <c r="ORS90" s="137"/>
      <c r="ORT90" s="137"/>
      <c r="ORU90" s="137"/>
      <c r="ORV90" s="137"/>
      <c r="ORW90" s="137"/>
      <c r="ORX90" s="137"/>
      <c r="ORY90" s="137"/>
      <c r="ORZ90" s="137"/>
      <c r="OSA90" s="137"/>
      <c r="OSB90" s="137"/>
      <c r="OSC90" s="137"/>
      <c r="OSD90" s="137"/>
      <c r="OSE90" s="137"/>
      <c r="OSF90" s="137"/>
      <c r="OSG90" s="137"/>
      <c r="OSH90" s="137"/>
      <c r="OSI90" s="137"/>
      <c r="OSJ90" s="137"/>
      <c r="OSK90" s="137"/>
      <c r="OSL90" s="137"/>
      <c r="OSM90" s="137"/>
      <c r="OSN90" s="137"/>
      <c r="OSO90" s="137"/>
      <c r="OSP90" s="137"/>
      <c r="OSQ90" s="137"/>
      <c r="OSR90" s="137"/>
      <c r="OSS90" s="137"/>
      <c r="OST90" s="137"/>
      <c r="OSU90" s="137"/>
      <c r="OSV90" s="137"/>
      <c r="OSW90" s="137"/>
      <c r="OSX90" s="137"/>
      <c r="OSY90" s="137"/>
      <c r="OSZ90" s="137"/>
      <c r="OTA90" s="137"/>
      <c r="OTB90" s="137"/>
      <c r="OTC90" s="137"/>
      <c r="OTD90" s="137"/>
      <c r="OTE90" s="137"/>
      <c r="OTF90" s="137"/>
      <c r="OTG90" s="137"/>
      <c r="OTH90" s="137"/>
      <c r="OTI90" s="137"/>
      <c r="OTJ90" s="137"/>
      <c r="OTK90" s="137"/>
      <c r="OTL90" s="137"/>
      <c r="OTM90" s="137"/>
      <c r="OTN90" s="137"/>
      <c r="OTO90" s="137"/>
      <c r="OTP90" s="137"/>
      <c r="OTQ90" s="137"/>
      <c r="OTR90" s="137"/>
      <c r="OTS90" s="137"/>
      <c r="OTT90" s="137"/>
      <c r="OTU90" s="137"/>
      <c r="OTV90" s="137"/>
      <c r="OTW90" s="137"/>
      <c r="OTX90" s="137"/>
      <c r="OTY90" s="137"/>
      <c r="OTZ90" s="137"/>
      <c r="OUA90" s="137"/>
      <c r="OUB90" s="137"/>
      <c r="OUC90" s="137"/>
      <c r="OUD90" s="137"/>
      <c r="OUE90" s="137"/>
      <c r="OUF90" s="137"/>
      <c r="OUG90" s="137"/>
      <c r="OUH90" s="137"/>
      <c r="OUI90" s="137"/>
      <c r="OUJ90" s="137"/>
      <c r="OUK90" s="137"/>
      <c r="OUL90" s="137"/>
      <c r="OUM90" s="137"/>
      <c r="OUN90" s="137"/>
      <c r="OUO90" s="137"/>
      <c r="OUP90" s="137"/>
      <c r="OUQ90" s="137"/>
      <c r="OUR90" s="137"/>
      <c r="OUS90" s="137"/>
      <c r="OUT90" s="137"/>
      <c r="OUU90" s="137"/>
      <c r="OUV90" s="137"/>
      <c r="OUW90" s="137"/>
      <c r="OUX90" s="137"/>
      <c r="OUY90" s="137"/>
      <c r="OUZ90" s="137"/>
      <c r="OVA90" s="137"/>
      <c r="OVB90" s="137"/>
      <c r="OVC90" s="137"/>
      <c r="OVD90" s="137"/>
      <c r="OVE90" s="137"/>
      <c r="OVF90" s="137"/>
      <c r="OVG90" s="137"/>
      <c r="OVH90" s="137"/>
      <c r="OVI90" s="137"/>
      <c r="OVJ90" s="137"/>
      <c r="OVK90" s="137"/>
      <c r="OVL90" s="137"/>
      <c r="OVM90" s="137"/>
      <c r="OVN90" s="137"/>
      <c r="OVO90" s="137"/>
      <c r="OVP90" s="137"/>
      <c r="OVQ90" s="137"/>
      <c r="OVR90" s="137"/>
      <c r="OVS90" s="137"/>
      <c r="OVT90" s="137"/>
      <c r="OVU90" s="137"/>
      <c r="OVV90" s="137"/>
      <c r="OVW90" s="137"/>
      <c r="OVX90" s="137"/>
      <c r="OVY90" s="137"/>
      <c r="OVZ90" s="137"/>
      <c r="OWA90" s="137"/>
      <c r="OWB90" s="137"/>
      <c r="OWC90" s="137"/>
      <c r="OWD90" s="137"/>
      <c r="OWE90" s="137"/>
      <c r="OWF90" s="137"/>
      <c r="OWG90" s="137"/>
      <c r="OWH90" s="137"/>
      <c r="OWI90" s="137"/>
      <c r="OWJ90" s="137"/>
      <c r="OWK90" s="137"/>
      <c r="OWL90" s="137"/>
      <c r="OWM90" s="137"/>
      <c r="OWN90" s="137"/>
      <c r="OWO90" s="137"/>
      <c r="OWP90" s="137"/>
      <c r="OWQ90" s="137"/>
      <c r="OWR90" s="137"/>
      <c r="OWS90" s="137"/>
      <c r="OWT90" s="137"/>
      <c r="OWU90" s="137"/>
      <c r="OWV90" s="137"/>
      <c r="OWW90" s="137"/>
      <c r="OWX90" s="137"/>
      <c r="OWY90" s="137"/>
      <c r="OWZ90" s="137"/>
      <c r="OXA90" s="137"/>
      <c r="OXB90" s="137"/>
      <c r="OXC90" s="137"/>
      <c r="OXD90" s="137"/>
      <c r="OXE90" s="137"/>
      <c r="OXF90" s="137"/>
      <c r="OXG90" s="137"/>
      <c r="OXH90" s="137"/>
      <c r="OXI90" s="137"/>
      <c r="OXJ90" s="137"/>
      <c r="OXK90" s="137"/>
      <c r="OXL90" s="137"/>
      <c r="OXM90" s="137"/>
      <c r="OXN90" s="137"/>
      <c r="OXO90" s="137"/>
      <c r="OXP90" s="137"/>
      <c r="OXQ90" s="137"/>
      <c r="OXR90" s="137"/>
      <c r="OXS90" s="137"/>
      <c r="OXT90" s="137"/>
      <c r="OXU90" s="137"/>
      <c r="OXV90" s="137"/>
      <c r="OXW90" s="137"/>
      <c r="OXX90" s="137"/>
      <c r="OXY90" s="137"/>
      <c r="OXZ90" s="137"/>
      <c r="OYA90" s="137"/>
      <c r="OYB90" s="137"/>
      <c r="OYC90" s="137"/>
      <c r="OYD90" s="137"/>
      <c r="OYE90" s="137"/>
      <c r="OYF90" s="137"/>
      <c r="OYG90" s="137"/>
      <c r="OYH90" s="137"/>
      <c r="OYI90" s="137"/>
      <c r="OYJ90" s="137"/>
      <c r="OYK90" s="137"/>
      <c r="OYL90" s="137"/>
      <c r="OYM90" s="137"/>
      <c r="OYN90" s="137"/>
      <c r="OYO90" s="137"/>
      <c r="OYP90" s="137"/>
      <c r="OYQ90" s="137"/>
      <c r="OYR90" s="137"/>
      <c r="OYS90" s="137"/>
      <c r="OYT90" s="137"/>
      <c r="OYU90" s="137"/>
      <c r="OYV90" s="137"/>
      <c r="OYW90" s="137"/>
      <c r="OYX90" s="137"/>
      <c r="OYY90" s="137"/>
      <c r="OYZ90" s="137"/>
      <c r="OZA90" s="137"/>
      <c r="OZB90" s="137"/>
      <c r="OZC90" s="137"/>
      <c r="OZD90" s="137"/>
      <c r="OZE90" s="137"/>
      <c r="OZF90" s="137"/>
      <c r="OZG90" s="137"/>
      <c r="OZH90" s="137"/>
      <c r="OZI90" s="137"/>
      <c r="OZJ90" s="137"/>
      <c r="OZK90" s="137"/>
      <c r="OZL90" s="137"/>
      <c r="OZM90" s="137"/>
      <c r="OZN90" s="137"/>
      <c r="OZO90" s="137"/>
      <c r="OZP90" s="137"/>
      <c r="OZQ90" s="137"/>
      <c r="OZR90" s="137"/>
      <c r="OZS90" s="137"/>
      <c r="OZT90" s="137"/>
      <c r="OZU90" s="137"/>
      <c r="OZV90" s="137"/>
      <c r="OZW90" s="137"/>
      <c r="OZX90" s="137"/>
      <c r="OZY90" s="137"/>
      <c r="OZZ90" s="137"/>
      <c r="PAA90" s="137"/>
      <c r="PAB90" s="137"/>
      <c r="PAC90" s="137"/>
      <c r="PAD90" s="137"/>
      <c r="PAE90" s="137"/>
      <c r="PAF90" s="137"/>
      <c r="PAG90" s="137"/>
      <c r="PAH90" s="137"/>
      <c r="PAI90" s="137"/>
      <c r="PAJ90" s="137"/>
      <c r="PAK90" s="137"/>
      <c r="PAL90" s="137"/>
      <c r="PAM90" s="137"/>
      <c r="PAN90" s="137"/>
      <c r="PAO90" s="137"/>
      <c r="PAP90" s="137"/>
      <c r="PAQ90" s="137"/>
      <c r="PAR90" s="137"/>
      <c r="PAS90" s="137"/>
      <c r="PAT90" s="137"/>
      <c r="PAU90" s="137"/>
      <c r="PAV90" s="137"/>
      <c r="PAW90" s="137"/>
      <c r="PAX90" s="137"/>
      <c r="PAY90" s="137"/>
      <c r="PAZ90" s="137"/>
      <c r="PBA90" s="137"/>
      <c r="PBB90" s="137"/>
      <c r="PBC90" s="137"/>
      <c r="PBD90" s="137"/>
      <c r="PBE90" s="137"/>
      <c r="PBF90" s="137"/>
      <c r="PBG90" s="137"/>
      <c r="PBH90" s="137"/>
      <c r="PBI90" s="137"/>
      <c r="PBJ90" s="137"/>
      <c r="PBK90" s="137"/>
      <c r="PBL90" s="137"/>
      <c r="PBM90" s="137"/>
      <c r="PBN90" s="137"/>
      <c r="PBO90" s="137"/>
      <c r="PBP90" s="137"/>
      <c r="PBQ90" s="137"/>
      <c r="PBR90" s="137"/>
      <c r="PBS90" s="137"/>
      <c r="PBT90" s="137"/>
      <c r="PBU90" s="137"/>
      <c r="PBV90" s="137"/>
      <c r="PBW90" s="137"/>
      <c r="PBX90" s="137"/>
      <c r="PBY90" s="137"/>
      <c r="PBZ90" s="137"/>
      <c r="PCA90" s="137"/>
      <c r="PCB90" s="137"/>
      <c r="PCC90" s="137"/>
      <c r="PCD90" s="137"/>
      <c r="PCE90" s="137"/>
      <c r="PCF90" s="137"/>
      <c r="PCG90" s="137"/>
      <c r="PCH90" s="137"/>
      <c r="PCI90" s="137"/>
      <c r="PCJ90" s="137"/>
      <c r="PCK90" s="137"/>
      <c r="PCL90" s="137"/>
      <c r="PCM90" s="137"/>
      <c r="PCN90" s="137"/>
      <c r="PCO90" s="137"/>
      <c r="PCP90" s="137"/>
      <c r="PCQ90" s="137"/>
      <c r="PCR90" s="137"/>
      <c r="PCS90" s="137"/>
      <c r="PCT90" s="137"/>
      <c r="PCU90" s="137"/>
      <c r="PCV90" s="137"/>
      <c r="PCW90" s="137"/>
      <c r="PCX90" s="137"/>
      <c r="PCY90" s="137"/>
      <c r="PCZ90" s="137"/>
      <c r="PDA90" s="137"/>
      <c r="PDB90" s="137"/>
      <c r="PDC90" s="137"/>
      <c r="PDD90" s="137"/>
      <c r="PDE90" s="137"/>
      <c r="PDF90" s="137"/>
      <c r="PDG90" s="137"/>
      <c r="PDH90" s="137"/>
      <c r="PDI90" s="137"/>
      <c r="PDJ90" s="137"/>
      <c r="PDK90" s="137"/>
      <c r="PDL90" s="137"/>
      <c r="PDM90" s="137"/>
      <c r="PDN90" s="137"/>
      <c r="PDO90" s="137"/>
      <c r="PDP90" s="137"/>
      <c r="PDQ90" s="137"/>
      <c r="PDR90" s="137"/>
      <c r="PDS90" s="137"/>
      <c r="PDT90" s="137"/>
      <c r="PDU90" s="137"/>
      <c r="PDV90" s="137"/>
      <c r="PDW90" s="137"/>
      <c r="PDX90" s="137"/>
      <c r="PDY90" s="137"/>
      <c r="PDZ90" s="137"/>
      <c r="PEA90" s="137"/>
      <c r="PEB90" s="137"/>
      <c r="PEC90" s="137"/>
      <c r="PED90" s="137"/>
      <c r="PEE90" s="137"/>
      <c r="PEF90" s="137"/>
      <c r="PEG90" s="137"/>
      <c r="PEH90" s="137"/>
      <c r="PEI90" s="137"/>
      <c r="PEJ90" s="137"/>
      <c r="PEK90" s="137"/>
      <c r="PEL90" s="137"/>
      <c r="PEM90" s="137"/>
      <c r="PEN90" s="137"/>
      <c r="PEO90" s="137"/>
      <c r="PEP90" s="137"/>
      <c r="PEQ90" s="137"/>
      <c r="PER90" s="137"/>
      <c r="PES90" s="137"/>
      <c r="PET90" s="137"/>
      <c r="PEU90" s="137"/>
      <c r="PEV90" s="137"/>
      <c r="PEW90" s="137"/>
      <c r="PEX90" s="137"/>
      <c r="PEY90" s="137"/>
      <c r="PEZ90" s="137"/>
      <c r="PFA90" s="137"/>
      <c r="PFB90" s="137"/>
      <c r="PFC90" s="137"/>
      <c r="PFD90" s="137"/>
      <c r="PFE90" s="137"/>
      <c r="PFF90" s="137"/>
      <c r="PFG90" s="137"/>
      <c r="PFH90" s="137"/>
      <c r="PFI90" s="137"/>
      <c r="PFJ90" s="137"/>
      <c r="PFK90" s="137"/>
      <c r="PFL90" s="137"/>
      <c r="PFM90" s="137"/>
      <c r="PFN90" s="137"/>
      <c r="PFO90" s="137"/>
      <c r="PFP90" s="137"/>
      <c r="PFQ90" s="137"/>
      <c r="PFR90" s="137"/>
      <c r="PFS90" s="137"/>
      <c r="PFT90" s="137"/>
      <c r="PFU90" s="137"/>
      <c r="PFV90" s="137"/>
      <c r="PFW90" s="137"/>
      <c r="PFX90" s="137"/>
      <c r="PFY90" s="137"/>
      <c r="PFZ90" s="137"/>
      <c r="PGA90" s="137"/>
      <c r="PGB90" s="137"/>
      <c r="PGC90" s="137"/>
      <c r="PGD90" s="137"/>
      <c r="PGE90" s="137"/>
      <c r="PGF90" s="137"/>
      <c r="PGG90" s="137"/>
      <c r="PGH90" s="137"/>
      <c r="PGI90" s="137"/>
      <c r="PGJ90" s="137"/>
      <c r="PGK90" s="137"/>
      <c r="PGL90" s="137"/>
      <c r="PGM90" s="137"/>
      <c r="PGN90" s="137"/>
      <c r="PGO90" s="137"/>
      <c r="PGP90" s="137"/>
      <c r="PGQ90" s="137"/>
      <c r="PGR90" s="137"/>
      <c r="PGS90" s="137"/>
      <c r="PGT90" s="137"/>
      <c r="PGU90" s="137"/>
      <c r="PGV90" s="137"/>
      <c r="PGW90" s="137"/>
      <c r="PGX90" s="137"/>
      <c r="PGY90" s="137"/>
      <c r="PGZ90" s="137"/>
      <c r="PHA90" s="137"/>
      <c r="PHB90" s="137"/>
      <c r="PHC90" s="137"/>
      <c r="PHD90" s="137"/>
      <c r="PHE90" s="137"/>
      <c r="PHF90" s="137"/>
      <c r="PHG90" s="137"/>
      <c r="PHH90" s="137"/>
      <c r="PHI90" s="137"/>
      <c r="PHJ90" s="137"/>
      <c r="PHK90" s="137"/>
      <c r="PHL90" s="137"/>
      <c r="PHM90" s="137"/>
      <c r="PHN90" s="137"/>
      <c r="PHO90" s="137"/>
      <c r="PHP90" s="137"/>
      <c r="PHQ90" s="137"/>
      <c r="PHR90" s="137"/>
      <c r="PHS90" s="137"/>
      <c r="PHT90" s="137"/>
      <c r="PHU90" s="137"/>
      <c r="PHV90" s="137"/>
      <c r="PHW90" s="137"/>
      <c r="PHX90" s="137"/>
      <c r="PHY90" s="137"/>
      <c r="PHZ90" s="137"/>
      <c r="PIA90" s="137"/>
      <c r="PIB90" s="137"/>
      <c r="PIC90" s="137"/>
      <c r="PID90" s="137"/>
      <c r="PIE90" s="137"/>
      <c r="PIF90" s="137"/>
      <c r="PIG90" s="137"/>
      <c r="PIH90" s="137"/>
      <c r="PII90" s="137"/>
      <c r="PIJ90" s="137"/>
      <c r="PIK90" s="137"/>
      <c r="PIL90" s="137"/>
      <c r="PIM90" s="137"/>
      <c r="PIN90" s="137"/>
      <c r="PIO90" s="137"/>
      <c r="PIP90" s="137"/>
      <c r="PIQ90" s="137"/>
      <c r="PIR90" s="137"/>
      <c r="PIS90" s="137"/>
      <c r="PIT90" s="137"/>
      <c r="PIU90" s="137"/>
      <c r="PIV90" s="137"/>
      <c r="PIW90" s="137"/>
      <c r="PIX90" s="137"/>
      <c r="PIY90" s="137"/>
      <c r="PIZ90" s="137"/>
      <c r="PJA90" s="137"/>
      <c r="PJB90" s="137"/>
      <c r="PJC90" s="137"/>
      <c r="PJD90" s="137"/>
      <c r="PJE90" s="137"/>
      <c r="PJF90" s="137"/>
      <c r="PJG90" s="137"/>
      <c r="PJH90" s="137"/>
      <c r="PJI90" s="137"/>
      <c r="PJJ90" s="137"/>
      <c r="PJK90" s="137"/>
      <c r="PJL90" s="137"/>
      <c r="PJM90" s="137"/>
      <c r="PJN90" s="137"/>
      <c r="PJO90" s="137"/>
      <c r="PJP90" s="137"/>
      <c r="PJQ90" s="137"/>
      <c r="PJR90" s="137"/>
      <c r="PJS90" s="137"/>
      <c r="PJT90" s="137"/>
      <c r="PJU90" s="137"/>
      <c r="PJV90" s="137"/>
      <c r="PJW90" s="137"/>
      <c r="PJX90" s="137"/>
      <c r="PJY90" s="137"/>
      <c r="PJZ90" s="137"/>
      <c r="PKA90" s="137"/>
      <c r="PKB90" s="137"/>
      <c r="PKC90" s="137"/>
      <c r="PKD90" s="137"/>
      <c r="PKE90" s="137"/>
      <c r="PKF90" s="137"/>
      <c r="PKG90" s="137"/>
      <c r="PKH90" s="137"/>
      <c r="PKI90" s="137"/>
      <c r="PKJ90" s="137"/>
      <c r="PKK90" s="137"/>
      <c r="PKL90" s="137"/>
      <c r="PKM90" s="137"/>
      <c r="PKN90" s="137"/>
      <c r="PKO90" s="137"/>
      <c r="PKP90" s="137"/>
      <c r="PKQ90" s="137"/>
      <c r="PKR90" s="137"/>
      <c r="PKS90" s="137"/>
      <c r="PKT90" s="137"/>
      <c r="PKU90" s="137"/>
      <c r="PKV90" s="137"/>
      <c r="PKW90" s="137"/>
      <c r="PKX90" s="137"/>
      <c r="PKY90" s="137"/>
      <c r="PKZ90" s="137"/>
      <c r="PLA90" s="137"/>
      <c r="PLB90" s="137"/>
      <c r="PLC90" s="137"/>
      <c r="PLD90" s="137"/>
      <c r="PLE90" s="137"/>
      <c r="PLF90" s="137"/>
      <c r="PLG90" s="137"/>
      <c r="PLH90" s="137"/>
      <c r="PLI90" s="137"/>
      <c r="PLJ90" s="137"/>
      <c r="PLK90" s="137"/>
      <c r="PLL90" s="137"/>
      <c r="PLM90" s="137"/>
      <c r="PLN90" s="137"/>
      <c r="PLO90" s="137"/>
      <c r="PLP90" s="137"/>
      <c r="PLQ90" s="137"/>
      <c r="PLR90" s="137"/>
      <c r="PLS90" s="137"/>
      <c r="PLT90" s="137"/>
      <c r="PLU90" s="137"/>
      <c r="PLV90" s="137"/>
      <c r="PLW90" s="137"/>
      <c r="PLX90" s="137"/>
      <c r="PLY90" s="137"/>
      <c r="PLZ90" s="137"/>
      <c r="PMA90" s="137"/>
      <c r="PMB90" s="137"/>
      <c r="PMC90" s="137"/>
      <c r="PMD90" s="137"/>
      <c r="PME90" s="137"/>
      <c r="PMF90" s="137"/>
      <c r="PMG90" s="137"/>
      <c r="PMH90" s="137"/>
      <c r="PMI90" s="137"/>
      <c r="PMJ90" s="137"/>
      <c r="PMK90" s="137"/>
      <c r="PML90" s="137"/>
      <c r="PMM90" s="137"/>
      <c r="PMN90" s="137"/>
      <c r="PMO90" s="137"/>
      <c r="PMP90" s="137"/>
      <c r="PMQ90" s="137"/>
      <c r="PMR90" s="137"/>
      <c r="PMS90" s="137"/>
      <c r="PMT90" s="137"/>
      <c r="PMU90" s="137"/>
      <c r="PMV90" s="137"/>
      <c r="PMW90" s="137"/>
      <c r="PMX90" s="137"/>
      <c r="PMY90" s="137"/>
      <c r="PMZ90" s="137"/>
      <c r="PNA90" s="137"/>
      <c r="PNB90" s="137"/>
      <c r="PNC90" s="137"/>
      <c r="PND90" s="137"/>
      <c r="PNE90" s="137"/>
      <c r="PNF90" s="137"/>
      <c r="PNG90" s="137"/>
      <c r="PNH90" s="137"/>
      <c r="PNI90" s="137"/>
      <c r="PNJ90" s="137"/>
      <c r="PNK90" s="137"/>
      <c r="PNL90" s="137"/>
      <c r="PNM90" s="137"/>
      <c r="PNN90" s="137"/>
      <c r="PNO90" s="137"/>
      <c r="PNP90" s="137"/>
      <c r="PNQ90" s="137"/>
      <c r="PNR90" s="137"/>
      <c r="PNS90" s="137"/>
      <c r="PNT90" s="137"/>
      <c r="PNU90" s="137"/>
      <c r="PNV90" s="137"/>
      <c r="PNW90" s="137"/>
      <c r="PNX90" s="137"/>
      <c r="PNY90" s="137"/>
      <c r="PNZ90" s="137"/>
      <c r="POA90" s="137"/>
      <c r="POB90" s="137"/>
      <c r="POC90" s="137"/>
      <c r="POD90" s="137"/>
      <c r="POE90" s="137"/>
      <c r="POF90" s="137"/>
      <c r="POG90" s="137"/>
      <c r="POH90" s="137"/>
      <c r="POI90" s="137"/>
      <c r="POJ90" s="137"/>
      <c r="POK90" s="137"/>
      <c r="POL90" s="137"/>
      <c r="POM90" s="137"/>
      <c r="PON90" s="137"/>
      <c r="POO90" s="137"/>
      <c r="POP90" s="137"/>
      <c r="POQ90" s="137"/>
      <c r="POR90" s="137"/>
      <c r="POS90" s="137"/>
      <c r="POT90" s="137"/>
      <c r="POU90" s="137"/>
      <c r="POV90" s="137"/>
      <c r="POW90" s="137"/>
      <c r="POX90" s="137"/>
      <c r="POY90" s="137"/>
      <c r="POZ90" s="137"/>
      <c r="PPA90" s="137"/>
      <c r="PPB90" s="137"/>
      <c r="PPC90" s="137"/>
      <c r="PPD90" s="137"/>
      <c r="PPE90" s="137"/>
      <c r="PPF90" s="137"/>
      <c r="PPG90" s="137"/>
      <c r="PPH90" s="137"/>
      <c r="PPI90" s="137"/>
      <c r="PPJ90" s="137"/>
      <c r="PPK90" s="137"/>
      <c r="PPL90" s="137"/>
      <c r="PPM90" s="137"/>
      <c r="PPN90" s="137"/>
      <c r="PPO90" s="137"/>
      <c r="PPP90" s="137"/>
      <c r="PPQ90" s="137"/>
      <c r="PPR90" s="137"/>
      <c r="PPS90" s="137"/>
      <c r="PPT90" s="137"/>
      <c r="PPU90" s="137"/>
      <c r="PPV90" s="137"/>
      <c r="PPW90" s="137"/>
      <c r="PPX90" s="137"/>
      <c r="PPY90" s="137"/>
      <c r="PPZ90" s="137"/>
      <c r="PQA90" s="137"/>
      <c r="PQB90" s="137"/>
      <c r="PQC90" s="137"/>
      <c r="PQD90" s="137"/>
      <c r="PQE90" s="137"/>
      <c r="PQF90" s="137"/>
      <c r="PQG90" s="137"/>
      <c r="PQH90" s="137"/>
      <c r="PQI90" s="137"/>
      <c r="PQJ90" s="137"/>
      <c r="PQK90" s="137"/>
      <c r="PQL90" s="137"/>
      <c r="PQM90" s="137"/>
      <c r="PQN90" s="137"/>
      <c r="PQO90" s="137"/>
      <c r="PQP90" s="137"/>
      <c r="PQQ90" s="137"/>
      <c r="PQR90" s="137"/>
      <c r="PQS90" s="137"/>
      <c r="PQT90" s="137"/>
      <c r="PQU90" s="137"/>
      <c r="PQV90" s="137"/>
      <c r="PQW90" s="137"/>
      <c r="PQX90" s="137"/>
      <c r="PQY90" s="137"/>
      <c r="PQZ90" s="137"/>
      <c r="PRA90" s="137"/>
      <c r="PRB90" s="137"/>
      <c r="PRC90" s="137"/>
      <c r="PRD90" s="137"/>
      <c r="PRE90" s="137"/>
      <c r="PRF90" s="137"/>
      <c r="PRG90" s="137"/>
      <c r="PRH90" s="137"/>
      <c r="PRI90" s="137"/>
      <c r="PRJ90" s="137"/>
      <c r="PRK90" s="137"/>
      <c r="PRL90" s="137"/>
      <c r="PRM90" s="137"/>
      <c r="PRN90" s="137"/>
      <c r="PRO90" s="137"/>
      <c r="PRP90" s="137"/>
      <c r="PRQ90" s="137"/>
      <c r="PRR90" s="137"/>
      <c r="PRS90" s="137"/>
      <c r="PRT90" s="137"/>
      <c r="PRU90" s="137"/>
      <c r="PRV90" s="137"/>
      <c r="PRW90" s="137"/>
      <c r="PRX90" s="137"/>
      <c r="PRY90" s="137"/>
      <c r="PRZ90" s="137"/>
      <c r="PSA90" s="137"/>
      <c r="PSB90" s="137"/>
      <c r="PSC90" s="137"/>
      <c r="PSD90" s="137"/>
      <c r="PSE90" s="137"/>
      <c r="PSF90" s="137"/>
      <c r="PSG90" s="137"/>
      <c r="PSH90" s="137"/>
      <c r="PSI90" s="137"/>
      <c r="PSJ90" s="137"/>
      <c r="PSK90" s="137"/>
      <c r="PSL90" s="137"/>
      <c r="PSM90" s="137"/>
      <c r="PSN90" s="137"/>
      <c r="PSO90" s="137"/>
      <c r="PSP90" s="137"/>
      <c r="PSQ90" s="137"/>
      <c r="PSR90" s="137"/>
      <c r="PSS90" s="137"/>
      <c r="PST90" s="137"/>
      <c r="PSU90" s="137"/>
      <c r="PSV90" s="137"/>
      <c r="PSW90" s="137"/>
      <c r="PSX90" s="137"/>
      <c r="PSY90" s="137"/>
      <c r="PSZ90" s="137"/>
      <c r="PTA90" s="137"/>
      <c r="PTB90" s="137"/>
      <c r="PTC90" s="137"/>
      <c r="PTD90" s="137"/>
      <c r="PTE90" s="137"/>
      <c r="PTF90" s="137"/>
      <c r="PTG90" s="137"/>
      <c r="PTH90" s="137"/>
      <c r="PTI90" s="137"/>
      <c r="PTJ90" s="137"/>
      <c r="PTK90" s="137"/>
      <c r="PTL90" s="137"/>
      <c r="PTM90" s="137"/>
      <c r="PTN90" s="137"/>
      <c r="PTO90" s="137"/>
      <c r="PTP90" s="137"/>
      <c r="PTQ90" s="137"/>
      <c r="PTR90" s="137"/>
      <c r="PTS90" s="137"/>
      <c r="PTT90" s="137"/>
      <c r="PTU90" s="137"/>
      <c r="PTV90" s="137"/>
      <c r="PTW90" s="137"/>
      <c r="PTX90" s="137"/>
      <c r="PTY90" s="137"/>
      <c r="PTZ90" s="137"/>
      <c r="PUA90" s="137"/>
      <c r="PUB90" s="137"/>
      <c r="PUC90" s="137"/>
      <c r="PUD90" s="137"/>
      <c r="PUE90" s="137"/>
      <c r="PUF90" s="137"/>
      <c r="PUG90" s="137"/>
      <c r="PUH90" s="137"/>
      <c r="PUI90" s="137"/>
      <c r="PUJ90" s="137"/>
      <c r="PUK90" s="137"/>
      <c r="PUL90" s="137"/>
      <c r="PUM90" s="137"/>
      <c r="PUN90" s="137"/>
      <c r="PUO90" s="137"/>
      <c r="PUP90" s="137"/>
      <c r="PUQ90" s="137"/>
      <c r="PUR90" s="137"/>
      <c r="PUS90" s="137"/>
      <c r="PUT90" s="137"/>
      <c r="PUU90" s="137"/>
      <c r="PUV90" s="137"/>
      <c r="PUW90" s="137"/>
      <c r="PUX90" s="137"/>
      <c r="PUY90" s="137"/>
      <c r="PUZ90" s="137"/>
      <c r="PVA90" s="137"/>
      <c r="PVB90" s="137"/>
      <c r="PVC90" s="137"/>
      <c r="PVD90" s="137"/>
      <c r="PVE90" s="137"/>
      <c r="PVF90" s="137"/>
      <c r="PVG90" s="137"/>
      <c r="PVH90" s="137"/>
      <c r="PVI90" s="137"/>
      <c r="PVJ90" s="137"/>
      <c r="PVK90" s="137"/>
      <c r="PVL90" s="137"/>
      <c r="PVM90" s="137"/>
      <c r="PVN90" s="137"/>
      <c r="PVO90" s="137"/>
      <c r="PVP90" s="137"/>
      <c r="PVQ90" s="137"/>
      <c r="PVR90" s="137"/>
      <c r="PVS90" s="137"/>
      <c r="PVT90" s="137"/>
      <c r="PVU90" s="137"/>
      <c r="PVV90" s="137"/>
      <c r="PVW90" s="137"/>
      <c r="PVX90" s="137"/>
      <c r="PVY90" s="137"/>
      <c r="PVZ90" s="137"/>
      <c r="PWA90" s="137"/>
      <c r="PWB90" s="137"/>
      <c r="PWC90" s="137"/>
      <c r="PWD90" s="137"/>
      <c r="PWE90" s="137"/>
      <c r="PWF90" s="137"/>
      <c r="PWG90" s="137"/>
      <c r="PWH90" s="137"/>
      <c r="PWI90" s="137"/>
      <c r="PWJ90" s="137"/>
      <c r="PWK90" s="137"/>
      <c r="PWL90" s="137"/>
      <c r="PWM90" s="137"/>
      <c r="PWN90" s="137"/>
      <c r="PWO90" s="137"/>
      <c r="PWP90" s="137"/>
      <c r="PWQ90" s="137"/>
      <c r="PWR90" s="137"/>
      <c r="PWS90" s="137"/>
      <c r="PWT90" s="137"/>
      <c r="PWU90" s="137"/>
      <c r="PWV90" s="137"/>
      <c r="PWW90" s="137"/>
      <c r="PWX90" s="137"/>
      <c r="PWY90" s="137"/>
      <c r="PWZ90" s="137"/>
      <c r="PXA90" s="137"/>
      <c r="PXB90" s="137"/>
      <c r="PXC90" s="137"/>
      <c r="PXD90" s="137"/>
      <c r="PXE90" s="137"/>
      <c r="PXF90" s="137"/>
      <c r="PXG90" s="137"/>
      <c r="PXH90" s="137"/>
      <c r="PXI90" s="137"/>
      <c r="PXJ90" s="137"/>
      <c r="PXK90" s="137"/>
      <c r="PXL90" s="137"/>
      <c r="PXM90" s="137"/>
      <c r="PXN90" s="137"/>
      <c r="PXO90" s="137"/>
      <c r="PXP90" s="137"/>
      <c r="PXQ90" s="137"/>
      <c r="PXR90" s="137"/>
      <c r="PXS90" s="137"/>
      <c r="PXT90" s="137"/>
      <c r="PXU90" s="137"/>
      <c r="PXV90" s="137"/>
      <c r="PXW90" s="137"/>
      <c r="PXX90" s="137"/>
      <c r="PXY90" s="137"/>
      <c r="PXZ90" s="137"/>
      <c r="PYA90" s="137"/>
      <c r="PYB90" s="137"/>
      <c r="PYC90" s="137"/>
      <c r="PYD90" s="137"/>
      <c r="PYE90" s="137"/>
      <c r="PYF90" s="137"/>
      <c r="PYG90" s="137"/>
      <c r="PYH90" s="137"/>
      <c r="PYI90" s="137"/>
      <c r="PYJ90" s="137"/>
      <c r="PYK90" s="137"/>
      <c r="PYL90" s="137"/>
      <c r="PYM90" s="137"/>
      <c r="PYN90" s="137"/>
      <c r="PYO90" s="137"/>
      <c r="PYP90" s="137"/>
      <c r="PYQ90" s="137"/>
      <c r="PYR90" s="137"/>
      <c r="PYS90" s="137"/>
      <c r="PYT90" s="137"/>
      <c r="PYU90" s="137"/>
      <c r="PYV90" s="137"/>
      <c r="PYW90" s="137"/>
      <c r="PYX90" s="137"/>
      <c r="PYY90" s="137"/>
      <c r="PYZ90" s="137"/>
      <c r="PZA90" s="137"/>
      <c r="PZB90" s="137"/>
      <c r="PZC90" s="137"/>
      <c r="PZD90" s="137"/>
      <c r="PZE90" s="137"/>
      <c r="PZF90" s="137"/>
      <c r="PZG90" s="137"/>
      <c r="PZH90" s="137"/>
      <c r="PZI90" s="137"/>
      <c r="PZJ90" s="137"/>
      <c r="PZK90" s="137"/>
      <c r="PZL90" s="137"/>
      <c r="PZM90" s="137"/>
      <c r="PZN90" s="137"/>
      <c r="PZO90" s="137"/>
      <c r="PZP90" s="137"/>
      <c r="PZQ90" s="137"/>
      <c r="PZR90" s="137"/>
      <c r="PZS90" s="137"/>
      <c r="PZT90" s="137"/>
      <c r="PZU90" s="137"/>
      <c r="PZV90" s="137"/>
      <c r="PZW90" s="137"/>
      <c r="PZX90" s="137"/>
      <c r="PZY90" s="137"/>
      <c r="PZZ90" s="137"/>
      <c r="QAA90" s="137"/>
      <c r="QAB90" s="137"/>
      <c r="QAC90" s="137"/>
      <c r="QAD90" s="137"/>
      <c r="QAE90" s="137"/>
      <c r="QAF90" s="137"/>
      <c r="QAG90" s="137"/>
      <c r="QAH90" s="137"/>
      <c r="QAI90" s="137"/>
      <c r="QAJ90" s="137"/>
      <c r="QAK90" s="137"/>
      <c r="QAL90" s="137"/>
      <c r="QAM90" s="137"/>
      <c r="QAN90" s="137"/>
      <c r="QAO90" s="137"/>
      <c r="QAP90" s="137"/>
      <c r="QAQ90" s="137"/>
      <c r="QAR90" s="137"/>
      <c r="QAS90" s="137"/>
      <c r="QAT90" s="137"/>
      <c r="QAU90" s="137"/>
      <c r="QAV90" s="137"/>
      <c r="QAW90" s="137"/>
      <c r="QAX90" s="137"/>
      <c r="QAY90" s="137"/>
      <c r="QAZ90" s="137"/>
      <c r="QBA90" s="137"/>
      <c r="QBB90" s="137"/>
      <c r="QBC90" s="137"/>
      <c r="QBD90" s="137"/>
      <c r="QBE90" s="137"/>
      <c r="QBF90" s="137"/>
      <c r="QBG90" s="137"/>
      <c r="QBH90" s="137"/>
      <c r="QBI90" s="137"/>
      <c r="QBJ90" s="137"/>
      <c r="QBK90" s="137"/>
      <c r="QBL90" s="137"/>
      <c r="QBM90" s="137"/>
      <c r="QBN90" s="137"/>
      <c r="QBO90" s="137"/>
      <c r="QBP90" s="137"/>
      <c r="QBQ90" s="137"/>
      <c r="QBR90" s="137"/>
      <c r="QBS90" s="137"/>
      <c r="QBT90" s="137"/>
      <c r="QBU90" s="137"/>
      <c r="QBV90" s="137"/>
      <c r="QBW90" s="137"/>
      <c r="QBX90" s="137"/>
      <c r="QBY90" s="137"/>
      <c r="QBZ90" s="137"/>
      <c r="QCA90" s="137"/>
      <c r="QCB90" s="137"/>
      <c r="QCC90" s="137"/>
      <c r="QCD90" s="137"/>
      <c r="QCE90" s="137"/>
      <c r="QCF90" s="137"/>
      <c r="QCG90" s="137"/>
      <c r="QCH90" s="137"/>
      <c r="QCI90" s="137"/>
      <c r="QCJ90" s="137"/>
      <c r="QCK90" s="137"/>
      <c r="QCL90" s="137"/>
      <c r="QCM90" s="137"/>
      <c r="QCN90" s="137"/>
      <c r="QCO90" s="137"/>
      <c r="QCP90" s="137"/>
      <c r="QCQ90" s="137"/>
      <c r="QCR90" s="137"/>
      <c r="QCS90" s="137"/>
      <c r="QCT90" s="137"/>
      <c r="QCU90" s="137"/>
      <c r="QCV90" s="137"/>
      <c r="QCW90" s="137"/>
      <c r="QCX90" s="137"/>
      <c r="QCY90" s="137"/>
      <c r="QCZ90" s="137"/>
      <c r="QDA90" s="137"/>
      <c r="QDB90" s="137"/>
      <c r="QDC90" s="137"/>
      <c r="QDD90" s="137"/>
      <c r="QDE90" s="137"/>
      <c r="QDF90" s="137"/>
      <c r="QDG90" s="137"/>
      <c r="QDH90" s="137"/>
      <c r="QDI90" s="137"/>
      <c r="QDJ90" s="137"/>
      <c r="QDK90" s="137"/>
      <c r="QDL90" s="137"/>
      <c r="QDM90" s="137"/>
      <c r="QDN90" s="137"/>
      <c r="QDO90" s="137"/>
      <c r="QDP90" s="137"/>
      <c r="QDQ90" s="137"/>
      <c r="QDR90" s="137"/>
      <c r="QDS90" s="137"/>
      <c r="QDT90" s="137"/>
      <c r="QDU90" s="137"/>
      <c r="QDV90" s="137"/>
      <c r="QDW90" s="137"/>
      <c r="QDX90" s="137"/>
      <c r="QDY90" s="137"/>
      <c r="QDZ90" s="137"/>
      <c r="QEA90" s="137"/>
      <c r="QEB90" s="137"/>
      <c r="QEC90" s="137"/>
      <c r="QED90" s="137"/>
      <c r="QEE90" s="137"/>
      <c r="QEF90" s="137"/>
      <c r="QEG90" s="137"/>
      <c r="QEH90" s="137"/>
      <c r="QEI90" s="137"/>
      <c r="QEJ90" s="137"/>
      <c r="QEK90" s="137"/>
      <c r="QEL90" s="137"/>
      <c r="QEM90" s="137"/>
      <c r="QEN90" s="137"/>
      <c r="QEO90" s="137"/>
      <c r="QEP90" s="137"/>
      <c r="QEQ90" s="137"/>
      <c r="QER90" s="137"/>
      <c r="QES90" s="137"/>
      <c r="QET90" s="137"/>
      <c r="QEU90" s="137"/>
      <c r="QEV90" s="137"/>
      <c r="QEW90" s="137"/>
      <c r="QEX90" s="137"/>
      <c r="QEY90" s="137"/>
      <c r="QEZ90" s="137"/>
      <c r="QFA90" s="137"/>
      <c r="QFB90" s="137"/>
      <c r="QFC90" s="137"/>
      <c r="QFD90" s="137"/>
      <c r="QFE90" s="137"/>
      <c r="QFF90" s="137"/>
      <c r="QFG90" s="137"/>
      <c r="QFH90" s="137"/>
      <c r="QFI90" s="137"/>
      <c r="QFJ90" s="137"/>
      <c r="QFK90" s="137"/>
      <c r="QFL90" s="137"/>
      <c r="QFM90" s="137"/>
      <c r="QFN90" s="137"/>
      <c r="QFO90" s="137"/>
      <c r="QFP90" s="137"/>
      <c r="QFQ90" s="137"/>
      <c r="QFR90" s="137"/>
      <c r="QFS90" s="137"/>
      <c r="QFT90" s="137"/>
      <c r="QFU90" s="137"/>
      <c r="QFV90" s="137"/>
      <c r="QFW90" s="137"/>
      <c r="QFX90" s="137"/>
      <c r="QFY90" s="137"/>
      <c r="QFZ90" s="137"/>
      <c r="QGA90" s="137"/>
      <c r="QGB90" s="137"/>
      <c r="QGC90" s="137"/>
      <c r="QGD90" s="137"/>
      <c r="QGE90" s="137"/>
      <c r="QGF90" s="137"/>
      <c r="QGG90" s="137"/>
      <c r="QGH90" s="137"/>
      <c r="QGI90" s="137"/>
      <c r="QGJ90" s="137"/>
      <c r="QGK90" s="137"/>
      <c r="QGL90" s="137"/>
      <c r="QGM90" s="137"/>
      <c r="QGN90" s="137"/>
      <c r="QGO90" s="137"/>
      <c r="QGP90" s="137"/>
      <c r="QGQ90" s="137"/>
      <c r="QGR90" s="137"/>
      <c r="QGS90" s="137"/>
      <c r="QGT90" s="137"/>
      <c r="QGU90" s="137"/>
      <c r="QGV90" s="137"/>
      <c r="QGW90" s="137"/>
      <c r="QGX90" s="137"/>
      <c r="QGY90" s="137"/>
      <c r="QGZ90" s="137"/>
      <c r="QHA90" s="137"/>
      <c r="QHB90" s="137"/>
      <c r="QHC90" s="137"/>
      <c r="QHD90" s="137"/>
      <c r="QHE90" s="137"/>
      <c r="QHF90" s="137"/>
      <c r="QHG90" s="137"/>
      <c r="QHH90" s="137"/>
      <c r="QHI90" s="137"/>
      <c r="QHJ90" s="137"/>
      <c r="QHK90" s="137"/>
      <c r="QHL90" s="137"/>
      <c r="QHM90" s="137"/>
      <c r="QHN90" s="137"/>
      <c r="QHO90" s="137"/>
      <c r="QHP90" s="137"/>
      <c r="QHQ90" s="137"/>
      <c r="QHR90" s="137"/>
      <c r="QHS90" s="137"/>
      <c r="QHT90" s="137"/>
      <c r="QHU90" s="137"/>
      <c r="QHV90" s="137"/>
      <c r="QHW90" s="137"/>
      <c r="QHX90" s="137"/>
      <c r="QHY90" s="137"/>
      <c r="QHZ90" s="137"/>
      <c r="QIA90" s="137"/>
      <c r="QIB90" s="137"/>
      <c r="QIC90" s="137"/>
      <c r="QID90" s="137"/>
      <c r="QIE90" s="137"/>
      <c r="QIF90" s="137"/>
      <c r="QIG90" s="137"/>
      <c r="QIH90" s="137"/>
      <c r="QII90" s="137"/>
      <c r="QIJ90" s="137"/>
      <c r="QIK90" s="137"/>
      <c r="QIL90" s="137"/>
      <c r="QIM90" s="137"/>
      <c r="QIN90" s="137"/>
      <c r="QIO90" s="137"/>
      <c r="QIP90" s="137"/>
      <c r="QIQ90" s="137"/>
      <c r="QIR90" s="137"/>
      <c r="QIS90" s="137"/>
      <c r="QIT90" s="137"/>
      <c r="QIU90" s="137"/>
      <c r="QIV90" s="137"/>
      <c r="QIW90" s="137"/>
      <c r="QIX90" s="137"/>
      <c r="QIY90" s="137"/>
      <c r="QIZ90" s="137"/>
      <c r="QJA90" s="137"/>
      <c r="QJB90" s="137"/>
      <c r="QJC90" s="137"/>
      <c r="QJD90" s="137"/>
      <c r="QJE90" s="137"/>
      <c r="QJF90" s="137"/>
      <c r="QJG90" s="137"/>
      <c r="QJH90" s="137"/>
      <c r="QJI90" s="137"/>
      <c r="QJJ90" s="137"/>
      <c r="QJK90" s="137"/>
      <c r="QJL90" s="137"/>
      <c r="QJM90" s="137"/>
      <c r="QJN90" s="137"/>
      <c r="QJO90" s="137"/>
      <c r="QJP90" s="137"/>
      <c r="QJQ90" s="137"/>
      <c r="QJR90" s="137"/>
      <c r="QJS90" s="137"/>
      <c r="QJT90" s="137"/>
      <c r="QJU90" s="137"/>
      <c r="QJV90" s="137"/>
      <c r="QJW90" s="137"/>
      <c r="QJX90" s="137"/>
      <c r="QJY90" s="137"/>
      <c r="QJZ90" s="137"/>
      <c r="QKA90" s="137"/>
      <c r="QKB90" s="137"/>
      <c r="QKC90" s="137"/>
      <c r="QKD90" s="137"/>
      <c r="QKE90" s="137"/>
      <c r="QKF90" s="137"/>
      <c r="QKG90" s="137"/>
      <c r="QKH90" s="137"/>
      <c r="QKI90" s="137"/>
      <c r="QKJ90" s="137"/>
      <c r="QKK90" s="137"/>
      <c r="QKL90" s="137"/>
      <c r="QKM90" s="137"/>
      <c r="QKN90" s="137"/>
      <c r="QKO90" s="137"/>
      <c r="QKP90" s="137"/>
      <c r="QKQ90" s="137"/>
      <c r="QKR90" s="137"/>
      <c r="QKS90" s="137"/>
      <c r="QKT90" s="137"/>
      <c r="QKU90" s="137"/>
      <c r="QKV90" s="137"/>
      <c r="QKW90" s="137"/>
      <c r="QKX90" s="137"/>
      <c r="QKY90" s="137"/>
      <c r="QKZ90" s="137"/>
      <c r="QLA90" s="137"/>
      <c r="QLB90" s="137"/>
      <c r="QLC90" s="137"/>
      <c r="QLD90" s="137"/>
      <c r="QLE90" s="137"/>
      <c r="QLF90" s="137"/>
      <c r="QLG90" s="137"/>
      <c r="QLH90" s="137"/>
      <c r="QLI90" s="137"/>
      <c r="QLJ90" s="137"/>
      <c r="QLK90" s="137"/>
      <c r="QLL90" s="137"/>
      <c r="QLM90" s="137"/>
      <c r="QLN90" s="137"/>
      <c r="QLO90" s="137"/>
      <c r="QLP90" s="137"/>
      <c r="QLQ90" s="137"/>
      <c r="QLR90" s="137"/>
      <c r="QLS90" s="137"/>
      <c r="QLT90" s="137"/>
      <c r="QLU90" s="137"/>
      <c r="QLV90" s="137"/>
      <c r="QLW90" s="137"/>
      <c r="QLX90" s="137"/>
      <c r="QLY90" s="137"/>
      <c r="QLZ90" s="137"/>
      <c r="QMA90" s="137"/>
      <c r="QMB90" s="137"/>
      <c r="QMC90" s="137"/>
      <c r="QMD90" s="137"/>
      <c r="QME90" s="137"/>
      <c r="QMF90" s="137"/>
      <c r="QMG90" s="137"/>
      <c r="QMH90" s="137"/>
      <c r="QMI90" s="137"/>
      <c r="QMJ90" s="137"/>
      <c r="QMK90" s="137"/>
      <c r="QML90" s="137"/>
      <c r="QMM90" s="137"/>
      <c r="QMN90" s="137"/>
      <c r="QMO90" s="137"/>
      <c r="QMP90" s="137"/>
      <c r="QMQ90" s="137"/>
      <c r="QMR90" s="137"/>
      <c r="QMS90" s="137"/>
      <c r="QMT90" s="137"/>
      <c r="QMU90" s="137"/>
      <c r="QMV90" s="137"/>
      <c r="QMW90" s="137"/>
      <c r="QMX90" s="137"/>
      <c r="QMY90" s="137"/>
      <c r="QMZ90" s="137"/>
      <c r="QNA90" s="137"/>
      <c r="QNB90" s="137"/>
      <c r="QNC90" s="137"/>
      <c r="QND90" s="137"/>
      <c r="QNE90" s="137"/>
      <c r="QNF90" s="137"/>
      <c r="QNG90" s="137"/>
      <c r="QNH90" s="137"/>
      <c r="QNI90" s="137"/>
      <c r="QNJ90" s="137"/>
      <c r="QNK90" s="137"/>
      <c r="QNL90" s="137"/>
      <c r="QNM90" s="137"/>
      <c r="QNN90" s="137"/>
      <c r="QNO90" s="137"/>
      <c r="QNP90" s="137"/>
      <c r="QNQ90" s="137"/>
      <c r="QNR90" s="137"/>
      <c r="QNS90" s="137"/>
      <c r="QNT90" s="137"/>
      <c r="QNU90" s="137"/>
      <c r="QNV90" s="137"/>
      <c r="QNW90" s="137"/>
      <c r="QNX90" s="137"/>
      <c r="QNY90" s="137"/>
      <c r="QNZ90" s="137"/>
      <c r="QOA90" s="137"/>
      <c r="QOB90" s="137"/>
      <c r="QOC90" s="137"/>
      <c r="QOD90" s="137"/>
      <c r="QOE90" s="137"/>
      <c r="QOF90" s="137"/>
      <c r="QOG90" s="137"/>
      <c r="QOH90" s="137"/>
      <c r="QOI90" s="137"/>
      <c r="QOJ90" s="137"/>
      <c r="QOK90" s="137"/>
      <c r="QOL90" s="137"/>
      <c r="QOM90" s="137"/>
      <c r="QON90" s="137"/>
      <c r="QOO90" s="137"/>
      <c r="QOP90" s="137"/>
      <c r="QOQ90" s="137"/>
      <c r="QOR90" s="137"/>
      <c r="QOS90" s="137"/>
      <c r="QOT90" s="137"/>
      <c r="QOU90" s="137"/>
      <c r="QOV90" s="137"/>
      <c r="QOW90" s="137"/>
      <c r="QOX90" s="137"/>
      <c r="QOY90" s="137"/>
      <c r="QOZ90" s="137"/>
      <c r="QPA90" s="137"/>
      <c r="QPB90" s="137"/>
      <c r="QPC90" s="137"/>
      <c r="QPD90" s="137"/>
      <c r="QPE90" s="137"/>
      <c r="QPF90" s="137"/>
      <c r="QPG90" s="137"/>
      <c r="QPH90" s="137"/>
      <c r="QPI90" s="137"/>
      <c r="QPJ90" s="137"/>
      <c r="QPK90" s="137"/>
      <c r="QPL90" s="137"/>
      <c r="QPM90" s="137"/>
      <c r="QPN90" s="137"/>
      <c r="QPO90" s="137"/>
      <c r="QPP90" s="137"/>
      <c r="QPQ90" s="137"/>
      <c r="QPR90" s="137"/>
      <c r="QPS90" s="137"/>
      <c r="QPT90" s="137"/>
      <c r="QPU90" s="137"/>
      <c r="QPV90" s="137"/>
      <c r="QPW90" s="137"/>
      <c r="QPX90" s="137"/>
      <c r="QPY90" s="137"/>
      <c r="QPZ90" s="137"/>
      <c r="QQA90" s="137"/>
      <c r="QQB90" s="137"/>
      <c r="QQC90" s="137"/>
      <c r="QQD90" s="137"/>
      <c r="QQE90" s="137"/>
      <c r="QQF90" s="137"/>
      <c r="QQG90" s="137"/>
      <c r="QQH90" s="137"/>
      <c r="QQI90" s="137"/>
      <c r="QQJ90" s="137"/>
      <c r="QQK90" s="137"/>
      <c r="QQL90" s="137"/>
      <c r="QQM90" s="137"/>
      <c r="QQN90" s="137"/>
      <c r="QQO90" s="137"/>
      <c r="QQP90" s="137"/>
      <c r="QQQ90" s="137"/>
      <c r="QQR90" s="137"/>
      <c r="QQS90" s="137"/>
      <c r="QQT90" s="137"/>
      <c r="QQU90" s="137"/>
      <c r="QQV90" s="137"/>
      <c r="QQW90" s="137"/>
      <c r="QQX90" s="137"/>
      <c r="QQY90" s="137"/>
      <c r="QQZ90" s="137"/>
      <c r="QRA90" s="137"/>
      <c r="QRB90" s="137"/>
      <c r="QRC90" s="137"/>
      <c r="QRD90" s="137"/>
      <c r="QRE90" s="137"/>
      <c r="QRF90" s="137"/>
      <c r="QRG90" s="137"/>
      <c r="QRH90" s="137"/>
      <c r="QRI90" s="137"/>
      <c r="QRJ90" s="137"/>
      <c r="QRK90" s="137"/>
      <c r="QRL90" s="137"/>
      <c r="QRM90" s="137"/>
      <c r="QRN90" s="137"/>
      <c r="QRO90" s="137"/>
      <c r="QRP90" s="137"/>
      <c r="QRQ90" s="137"/>
      <c r="QRR90" s="137"/>
      <c r="QRS90" s="137"/>
      <c r="QRT90" s="137"/>
      <c r="QRU90" s="137"/>
      <c r="QRV90" s="137"/>
      <c r="QRW90" s="137"/>
      <c r="QRX90" s="137"/>
      <c r="QRY90" s="137"/>
      <c r="QRZ90" s="137"/>
      <c r="QSA90" s="137"/>
      <c r="QSB90" s="137"/>
      <c r="QSC90" s="137"/>
      <c r="QSD90" s="137"/>
      <c r="QSE90" s="137"/>
      <c r="QSF90" s="137"/>
      <c r="QSG90" s="137"/>
      <c r="QSH90" s="137"/>
      <c r="QSI90" s="137"/>
      <c r="QSJ90" s="137"/>
      <c r="QSK90" s="137"/>
      <c r="QSL90" s="137"/>
      <c r="QSM90" s="137"/>
      <c r="QSN90" s="137"/>
      <c r="QSO90" s="137"/>
      <c r="QSP90" s="137"/>
      <c r="QSQ90" s="137"/>
      <c r="QSR90" s="137"/>
      <c r="QSS90" s="137"/>
      <c r="QST90" s="137"/>
      <c r="QSU90" s="137"/>
      <c r="QSV90" s="137"/>
      <c r="QSW90" s="137"/>
      <c r="QSX90" s="137"/>
      <c r="QSY90" s="137"/>
      <c r="QSZ90" s="137"/>
      <c r="QTA90" s="137"/>
      <c r="QTB90" s="137"/>
      <c r="QTC90" s="137"/>
      <c r="QTD90" s="137"/>
      <c r="QTE90" s="137"/>
      <c r="QTF90" s="137"/>
      <c r="QTG90" s="137"/>
      <c r="QTH90" s="137"/>
      <c r="QTI90" s="137"/>
      <c r="QTJ90" s="137"/>
      <c r="QTK90" s="137"/>
      <c r="QTL90" s="137"/>
      <c r="QTM90" s="137"/>
      <c r="QTN90" s="137"/>
      <c r="QTO90" s="137"/>
      <c r="QTP90" s="137"/>
      <c r="QTQ90" s="137"/>
      <c r="QTR90" s="137"/>
      <c r="QTS90" s="137"/>
      <c r="QTT90" s="137"/>
      <c r="QTU90" s="137"/>
      <c r="QTV90" s="137"/>
      <c r="QTW90" s="137"/>
      <c r="QTX90" s="137"/>
      <c r="QTY90" s="137"/>
      <c r="QTZ90" s="137"/>
      <c r="QUA90" s="137"/>
      <c r="QUB90" s="137"/>
      <c r="QUC90" s="137"/>
      <c r="QUD90" s="137"/>
      <c r="QUE90" s="137"/>
      <c r="QUF90" s="137"/>
      <c r="QUG90" s="137"/>
      <c r="QUH90" s="137"/>
      <c r="QUI90" s="137"/>
      <c r="QUJ90" s="137"/>
      <c r="QUK90" s="137"/>
      <c r="QUL90" s="137"/>
      <c r="QUM90" s="137"/>
      <c r="QUN90" s="137"/>
      <c r="QUO90" s="137"/>
      <c r="QUP90" s="137"/>
      <c r="QUQ90" s="137"/>
      <c r="QUR90" s="137"/>
      <c r="QUS90" s="137"/>
      <c r="QUT90" s="137"/>
      <c r="QUU90" s="137"/>
      <c r="QUV90" s="137"/>
      <c r="QUW90" s="137"/>
      <c r="QUX90" s="137"/>
      <c r="QUY90" s="137"/>
      <c r="QUZ90" s="137"/>
      <c r="QVA90" s="137"/>
      <c r="QVB90" s="137"/>
      <c r="QVC90" s="137"/>
      <c r="QVD90" s="137"/>
      <c r="QVE90" s="137"/>
      <c r="QVF90" s="137"/>
      <c r="QVG90" s="137"/>
      <c r="QVH90" s="137"/>
      <c r="QVI90" s="137"/>
      <c r="QVJ90" s="137"/>
      <c r="QVK90" s="137"/>
      <c r="QVL90" s="137"/>
      <c r="QVM90" s="137"/>
      <c r="QVN90" s="137"/>
      <c r="QVO90" s="137"/>
      <c r="QVP90" s="137"/>
      <c r="QVQ90" s="137"/>
      <c r="QVR90" s="137"/>
      <c r="QVS90" s="137"/>
      <c r="QVT90" s="137"/>
      <c r="QVU90" s="137"/>
      <c r="QVV90" s="137"/>
      <c r="QVW90" s="137"/>
      <c r="QVX90" s="137"/>
      <c r="QVY90" s="137"/>
      <c r="QVZ90" s="137"/>
      <c r="QWA90" s="137"/>
      <c r="QWB90" s="137"/>
      <c r="QWC90" s="137"/>
      <c r="QWD90" s="137"/>
      <c r="QWE90" s="137"/>
      <c r="QWF90" s="137"/>
      <c r="QWG90" s="137"/>
      <c r="QWH90" s="137"/>
      <c r="QWI90" s="137"/>
      <c r="QWJ90" s="137"/>
      <c r="QWK90" s="137"/>
      <c r="QWL90" s="137"/>
      <c r="QWM90" s="137"/>
      <c r="QWN90" s="137"/>
      <c r="QWO90" s="137"/>
      <c r="QWP90" s="137"/>
      <c r="QWQ90" s="137"/>
      <c r="QWR90" s="137"/>
      <c r="QWS90" s="137"/>
      <c r="QWT90" s="137"/>
      <c r="QWU90" s="137"/>
      <c r="QWV90" s="137"/>
      <c r="QWW90" s="137"/>
      <c r="QWX90" s="137"/>
      <c r="QWY90" s="137"/>
      <c r="QWZ90" s="137"/>
      <c r="QXA90" s="137"/>
      <c r="QXB90" s="137"/>
      <c r="QXC90" s="137"/>
      <c r="QXD90" s="137"/>
      <c r="QXE90" s="137"/>
      <c r="QXF90" s="137"/>
      <c r="QXG90" s="137"/>
      <c r="QXH90" s="137"/>
      <c r="QXI90" s="137"/>
      <c r="QXJ90" s="137"/>
      <c r="QXK90" s="137"/>
      <c r="QXL90" s="137"/>
      <c r="QXM90" s="137"/>
      <c r="QXN90" s="137"/>
      <c r="QXO90" s="137"/>
      <c r="QXP90" s="137"/>
      <c r="QXQ90" s="137"/>
      <c r="QXR90" s="137"/>
      <c r="QXS90" s="137"/>
      <c r="QXT90" s="137"/>
      <c r="QXU90" s="137"/>
      <c r="QXV90" s="137"/>
      <c r="QXW90" s="137"/>
      <c r="QXX90" s="137"/>
      <c r="QXY90" s="137"/>
      <c r="QXZ90" s="137"/>
      <c r="QYA90" s="137"/>
      <c r="QYB90" s="137"/>
      <c r="QYC90" s="137"/>
      <c r="QYD90" s="137"/>
      <c r="QYE90" s="137"/>
      <c r="QYF90" s="137"/>
      <c r="QYG90" s="137"/>
      <c r="QYH90" s="137"/>
      <c r="QYI90" s="137"/>
      <c r="QYJ90" s="137"/>
      <c r="QYK90" s="137"/>
      <c r="QYL90" s="137"/>
      <c r="QYM90" s="137"/>
      <c r="QYN90" s="137"/>
      <c r="QYO90" s="137"/>
      <c r="QYP90" s="137"/>
      <c r="QYQ90" s="137"/>
      <c r="QYR90" s="137"/>
      <c r="QYS90" s="137"/>
      <c r="QYT90" s="137"/>
      <c r="QYU90" s="137"/>
      <c r="QYV90" s="137"/>
      <c r="QYW90" s="137"/>
      <c r="QYX90" s="137"/>
      <c r="QYY90" s="137"/>
      <c r="QYZ90" s="137"/>
      <c r="QZA90" s="137"/>
      <c r="QZB90" s="137"/>
      <c r="QZC90" s="137"/>
      <c r="QZD90" s="137"/>
      <c r="QZE90" s="137"/>
      <c r="QZF90" s="137"/>
      <c r="QZG90" s="137"/>
      <c r="QZH90" s="137"/>
      <c r="QZI90" s="137"/>
      <c r="QZJ90" s="137"/>
      <c r="QZK90" s="137"/>
      <c r="QZL90" s="137"/>
      <c r="QZM90" s="137"/>
      <c r="QZN90" s="137"/>
      <c r="QZO90" s="137"/>
      <c r="QZP90" s="137"/>
      <c r="QZQ90" s="137"/>
      <c r="QZR90" s="137"/>
      <c r="QZS90" s="137"/>
      <c r="QZT90" s="137"/>
      <c r="QZU90" s="137"/>
      <c r="QZV90" s="137"/>
      <c r="QZW90" s="137"/>
      <c r="QZX90" s="137"/>
      <c r="QZY90" s="137"/>
      <c r="QZZ90" s="137"/>
      <c r="RAA90" s="137"/>
      <c r="RAB90" s="137"/>
      <c r="RAC90" s="137"/>
      <c r="RAD90" s="137"/>
      <c r="RAE90" s="137"/>
      <c r="RAF90" s="137"/>
      <c r="RAG90" s="137"/>
      <c r="RAH90" s="137"/>
      <c r="RAI90" s="137"/>
      <c r="RAJ90" s="137"/>
      <c r="RAK90" s="137"/>
      <c r="RAL90" s="137"/>
      <c r="RAM90" s="137"/>
      <c r="RAN90" s="137"/>
      <c r="RAO90" s="137"/>
      <c r="RAP90" s="137"/>
      <c r="RAQ90" s="137"/>
      <c r="RAR90" s="137"/>
      <c r="RAS90" s="137"/>
      <c r="RAT90" s="137"/>
      <c r="RAU90" s="137"/>
      <c r="RAV90" s="137"/>
      <c r="RAW90" s="137"/>
      <c r="RAX90" s="137"/>
      <c r="RAY90" s="137"/>
      <c r="RAZ90" s="137"/>
      <c r="RBA90" s="137"/>
      <c r="RBB90" s="137"/>
      <c r="RBC90" s="137"/>
      <c r="RBD90" s="137"/>
      <c r="RBE90" s="137"/>
      <c r="RBF90" s="137"/>
      <c r="RBG90" s="137"/>
      <c r="RBH90" s="137"/>
      <c r="RBI90" s="137"/>
      <c r="RBJ90" s="137"/>
      <c r="RBK90" s="137"/>
      <c r="RBL90" s="137"/>
      <c r="RBM90" s="137"/>
      <c r="RBN90" s="137"/>
      <c r="RBO90" s="137"/>
      <c r="RBP90" s="137"/>
      <c r="RBQ90" s="137"/>
      <c r="RBR90" s="137"/>
      <c r="RBS90" s="137"/>
      <c r="RBT90" s="137"/>
      <c r="RBU90" s="137"/>
      <c r="RBV90" s="137"/>
      <c r="RBW90" s="137"/>
      <c r="RBX90" s="137"/>
      <c r="RBY90" s="137"/>
      <c r="RBZ90" s="137"/>
      <c r="RCA90" s="137"/>
      <c r="RCB90" s="137"/>
      <c r="RCC90" s="137"/>
      <c r="RCD90" s="137"/>
      <c r="RCE90" s="137"/>
      <c r="RCF90" s="137"/>
      <c r="RCG90" s="137"/>
      <c r="RCH90" s="137"/>
      <c r="RCI90" s="137"/>
      <c r="RCJ90" s="137"/>
      <c r="RCK90" s="137"/>
      <c r="RCL90" s="137"/>
      <c r="RCM90" s="137"/>
      <c r="RCN90" s="137"/>
      <c r="RCO90" s="137"/>
      <c r="RCP90" s="137"/>
      <c r="RCQ90" s="137"/>
      <c r="RCR90" s="137"/>
      <c r="RCS90" s="137"/>
      <c r="RCT90" s="137"/>
      <c r="RCU90" s="137"/>
      <c r="RCV90" s="137"/>
      <c r="RCW90" s="137"/>
      <c r="RCX90" s="137"/>
      <c r="RCY90" s="137"/>
      <c r="RCZ90" s="137"/>
      <c r="RDA90" s="137"/>
      <c r="RDB90" s="137"/>
      <c r="RDC90" s="137"/>
      <c r="RDD90" s="137"/>
      <c r="RDE90" s="137"/>
      <c r="RDF90" s="137"/>
      <c r="RDG90" s="137"/>
      <c r="RDH90" s="137"/>
      <c r="RDI90" s="137"/>
      <c r="RDJ90" s="137"/>
      <c r="RDK90" s="137"/>
      <c r="RDL90" s="137"/>
      <c r="RDM90" s="137"/>
      <c r="RDN90" s="137"/>
      <c r="RDO90" s="137"/>
      <c r="RDP90" s="137"/>
      <c r="RDQ90" s="137"/>
      <c r="RDR90" s="137"/>
      <c r="RDS90" s="137"/>
      <c r="RDT90" s="137"/>
      <c r="RDU90" s="137"/>
      <c r="RDV90" s="137"/>
      <c r="RDW90" s="137"/>
      <c r="RDX90" s="137"/>
      <c r="RDY90" s="137"/>
      <c r="RDZ90" s="137"/>
      <c r="REA90" s="137"/>
      <c r="REB90" s="137"/>
      <c r="REC90" s="137"/>
      <c r="RED90" s="137"/>
      <c r="REE90" s="137"/>
      <c r="REF90" s="137"/>
      <c r="REG90" s="137"/>
      <c r="REH90" s="137"/>
      <c r="REI90" s="137"/>
      <c r="REJ90" s="137"/>
      <c r="REK90" s="137"/>
      <c r="REL90" s="137"/>
      <c r="REM90" s="137"/>
      <c r="REN90" s="137"/>
      <c r="REO90" s="137"/>
      <c r="REP90" s="137"/>
      <c r="REQ90" s="137"/>
      <c r="RER90" s="137"/>
      <c r="RES90" s="137"/>
      <c r="RET90" s="137"/>
      <c r="REU90" s="137"/>
      <c r="REV90" s="137"/>
      <c r="REW90" s="137"/>
      <c r="REX90" s="137"/>
      <c r="REY90" s="137"/>
      <c r="REZ90" s="137"/>
      <c r="RFA90" s="137"/>
      <c r="RFB90" s="137"/>
      <c r="RFC90" s="137"/>
      <c r="RFD90" s="137"/>
      <c r="RFE90" s="137"/>
      <c r="RFF90" s="137"/>
      <c r="RFG90" s="137"/>
      <c r="RFH90" s="137"/>
      <c r="RFI90" s="137"/>
      <c r="RFJ90" s="137"/>
      <c r="RFK90" s="137"/>
      <c r="RFL90" s="137"/>
      <c r="RFM90" s="137"/>
      <c r="RFN90" s="137"/>
      <c r="RFO90" s="137"/>
      <c r="RFP90" s="137"/>
      <c r="RFQ90" s="137"/>
      <c r="RFR90" s="137"/>
      <c r="RFS90" s="137"/>
      <c r="RFT90" s="137"/>
      <c r="RFU90" s="137"/>
      <c r="RFV90" s="137"/>
      <c r="RFW90" s="137"/>
      <c r="RFX90" s="137"/>
      <c r="RFY90" s="137"/>
      <c r="RFZ90" s="137"/>
      <c r="RGA90" s="137"/>
      <c r="RGB90" s="137"/>
      <c r="RGC90" s="137"/>
      <c r="RGD90" s="137"/>
      <c r="RGE90" s="137"/>
      <c r="RGF90" s="137"/>
      <c r="RGG90" s="137"/>
      <c r="RGH90" s="137"/>
      <c r="RGI90" s="137"/>
      <c r="RGJ90" s="137"/>
      <c r="RGK90" s="137"/>
      <c r="RGL90" s="137"/>
      <c r="RGM90" s="137"/>
      <c r="RGN90" s="137"/>
      <c r="RGO90" s="137"/>
      <c r="RGP90" s="137"/>
      <c r="RGQ90" s="137"/>
      <c r="RGR90" s="137"/>
      <c r="RGS90" s="137"/>
      <c r="RGT90" s="137"/>
      <c r="RGU90" s="137"/>
      <c r="RGV90" s="137"/>
      <c r="RGW90" s="137"/>
      <c r="RGX90" s="137"/>
      <c r="RGY90" s="137"/>
      <c r="RGZ90" s="137"/>
      <c r="RHA90" s="137"/>
      <c r="RHB90" s="137"/>
      <c r="RHC90" s="137"/>
      <c r="RHD90" s="137"/>
      <c r="RHE90" s="137"/>
      <c r="RHF90" s="137"/>
      <c r="RHG90" s="137"/>
      <c r="RHH90" s="137"/>
      <c r="RHI90" s="137"/>
      <c r="RHJ90" s="137"/>
      <c r="RHK90" s="137"/>
      <c r="RHL90" s="137"/>
      <c r="RHM90" s="137"/>
      <c r="RHN90" s="137"/>
      <c r="RHO90" s="137"/>
      <c r="RHP90" s="137"/>
      <c r="RHQ90" s="137"/>
      <c r="RHR90" s="137"/>
      <c r="RHS90" s="137"/>
      <c r="RHT90" s="137"/>
      <c r="RHU90" s="137"/>
      <c r="RHV90" s="137"/>
      <c r="RHW90" s="137"/>
      <c r="RHX90" s="137"/>
      <c r="RHY90" s="137"/>
      <c r="RHZ90" s="137"/>
      <c r="RIA90" s="137"/>
      <c r="RIB90" s="137"/>
      <c r="RIC90" s="137"/>
      <c r="RID90" s="137"/>
      <c r="RIE90" s="137"/>
      <c r="RIF90" s="137"/>
      <c r="RIG90" s="137"/>
      <c r="RIH90" s="137"/>
      <c r="RII90" s="137"/>
      <c r="RIJ90" s="137"/>
      <c r="RIK90" s="137"/>
      <c r="RIL90" s="137"/>
      <c r="RIM90" s="137"/>
      <c r="RIN90" s="137"/>
      <c r="RIO90" s="137"/>
      <c r="RIP90" s="137"/>
      <c r="RIQ90" s="137"/>
      <c r="RIR90" s="137"/>
      <c r="RIS90" s="137"/>
      <c r="RIT90" s="137"/>
      <c r="RIU90" s="137"/>
      <c r="RIV90" s="137"/>
      <c r="RIW90" s="137"/>
      <c r="RIX90" s="137"/>
      <c r="RIY90" s="137"/>
      <c r="RIZ90" s="137"/>
      <c r="RJA90" s="137"/>
      <c r="RJB90" s="137"/>
      <c r="RJC90" s="137"/>
      <c r="RJD90" s="137"/>
      <c r="RJE90" s="137"/>
      <c r="RJF90" s="137"/>
      <c r="RJG90" s="137"/>
      <c r="RJH90" s="137"/>
      <c r="RJI90" s="137"/>
      <c r="RJJ90" s="137"/>
      <c r="RJK90" s="137"/>
      <c r="RJL90" s="137"/>
      <c r="RJM90" s="137"/>
      <c r="RJN90" s="137"/>
      <c r="RJO90" s="137"/>
      <c r="RJP90" s="137"/>
      <c r="RJQ90" s="137"/>
      <c r="RJR90" s="137"/>
      <c r="RJS90" s="137"/>
      <c r="RJT90" s="137"/>
      <c r="RJU90" s="137"/>
      <c r="RJV90" s="137"/>
      <c r="RJW90" s="137"/>
      <c r="RJX90" s="137"/>
      <c r="RJY90" s="137"/>
      <c r="RJZ90" s="137"/>
      <c r="RKA90" s="137"/>
      <c r="RKB90" s="137"/>
      <c r="RKC90" s="137"/>
      <c r="RKD90" s="137"/>
      <c r="RKE90" s="137"/>
      <c r="RKF90" s="137"/>
      <c r="RKG90" s="137"/>
      <c r="RKH90" s="137"/>
      <c r="RKI90" s="137"/>
      <c r="RKJ90" s="137"/>
      <c r="RKK90" s="137"/>
      <c r="RKL90" s="137"/>
      <c r="RKM90" s="137"/>
      <c r="RKN90" s="137"/>
      <c r="RKO90" s="137"/>
      <c r="RKP90" s="137"/>
      <c r="RKQ90" s="137"/>
      <c r="RKR90" s="137"/>
      <c r="RKS90" s="137"/>
      <c r="RKT90" s="137"/>
      <c r="RKU90" s="137"/>
      <c r="RKV90" s="137"/>
      <c r="RKW90" s="137"/>
      <c r="RKX90" s="137"/>
      <c r="RKY90" s="137"/>
      <c r="RKZ90" s="137"/>
      <c r="RLA90" s="137"/>
      <c r="RLB90" s="137"/>
      <c r="RLC90" s="137"/>
      <c r="RLD90" s="137"/>
      <c r="RLE90" s="137"/>
      <c r="RLF90" s="137"/>
      <c r="RLG90" s="137"/>
      <c r="RLH90" s="137"/>
      <c r="RLI90" s="137"/>
      <c r="RLJ90" s="137"/>
      <c r="RLK90" s="137"/>
      <c r="RLL90" s="137"/>
      <c r="RLM90" s="137"/>
      <c r="RLN90" s="137"/>
      <c r="RLO90" s="137"/>
      <c r="RLP90" s="137"/>
      <c r="RLQ90" s="137"/>
      <c r="RLR90" s="137"/>
      <c r="RLS90" s="137"/>
      <c r="RLT90" s="137"/>
      <c r="RLU90" s="137"/>
      <c r="RLV90" s="137"/>
      <c r="RLW90" s="137"/>
      <c r="RLX90" s="137"/>
      <c r="RLY90" s="137"/>
      <c r="RLZ90" s="137"/>
      <c r="RMA90" s="137"/>
      <c r="RMB90" s="137"/>
      <c r="RMC90" s="137"/>
      <c r="RMD90" s="137"/>
      <c r="RME90" s="137"/>
      <c r="RMF90" s="137"/>
      <c r="RMG90" s="137"/>
      <c r="RMH90" s="137"/>
      <c r="RMI90" s="137"/>
      <c r="RMJ90" s="137"/>
      <c r="RMK90" s="137"/>
      <c r="RML90" s="137"/>
      <c r="RMM90" s="137"/>
      <c r="RMN90" s="137"/>
      <c r="RMO90" s="137"/>
      <c r="RMP90" s="137"/>
      <c r="RMQ90" s="137"/>
      <c r="RMR90" s="137"/>
      <c r="RMS90" s="137"/>
      <c r="RMT90" s="137"/>
      <c r="RMU90" s="137"/>
      <c r="RMV90" s="137"/>
      <c r="RMW90" s="137"/>
      <c r="RMX90" s="137"/>
      <c r="RMY90" s="137"/>
      <c r="RMZ90" s="137"/>
      <c r="RNA90" s="137"/>
      <c r="RNB90" s="137"/>
      <c r="RNC90" s="137"/>
      <c r="RND90" s="137"/>
      <c r="RNE90" s="137"/>
      <c r="RNF90" s="137"/>
      <c r="RNG90" s="137"/>
      <c r="RNH90" s="137"/>
      <c r="RNI90" s="137"/>
      <c r="RNJ90" s="137"/>
      <c r="RNK90" s="137"/>
      <c r="RNL90" s="137"/>
      <c r="RNM90" s="137"/>
      <c r="RNN90" s="137"/>
      <c r="RNO90" s="137"/>
      <c r="RNP90" s="137"/>
      <c r="RNQ90" s="137"/>
      <c r="RNR90" s="137"/>
      <c r="RNS90" s="137"/>
      <c r="RNT90" s="137"/>
      <c r="RNU90" s="137"/>
      <c r="RNV90" s="137"/>
      <c r="RNW90" s="137"/>
      <c r="RNX90" s="137"/>
      <c r="RNY90" s="137"/>
      <c r="RNZ90" s="137"/>
      <c r="ROA90" s="137"/>
      <c r="ROB90" s="137"/>
      <c r="ROC90" s="137"/>
      <c r="ROD90" s="137"/>
      <c r="ROE90" s="137"/>
      <c r="ROF90" s="137"/>
      <c r="ROG90" s="137"/>
      <c r="ROH90" s="137"/>
      <c r="ROI90" s="137"/>
      <c r="ROJ90" s="137"/>
      <c r="ROK90" s="137"/>
      <c r="ROL90" s="137"/>
      <c r="ROM90" s="137"/>
      <c r="RON90" s="137"/>
      <c r="ROO90" s="137"/>
      <c r="ROP90" s="137"/>
      <c r="ROQ90" s="137"/>
      <c r="ROR90" s="137"/>
      <c r="ROS90" s="137"/>
      <c r="ROT90" s="137"/>
      <c r="ROU90" s="137"/>
      <c r="ROV90" s="137"/>
      <c r="ROW90" s="137"/>
      <c r="ROX90" s="137"/>
      <c r="ROY90" s="137"/>
      <c r="ROZ90" s="137"/>
      <c r="RPA90" s="137"/>
      <c r="RPB90" s="137"/>
      <c r="RPC90" s="137"/>
      <c r="RPD90" s="137"/>
      <c r="RPE90" s="137"/>
      <c r="RPF90" s="137"/>
      <c r="RPG90" s="137"/>
      <c r="RPH90" s="137"/>
      <c r="RPI90" s="137"/>
      <c r="RPJ90" s="137"/>
      <c r="RPK90" s="137"/>
      <c r="RPL90" s="137"/>
      <c r="RPM90" s="137"/>
      <c r="RPN90" s="137"/>
      <c r="RPO90" s="137"/>
      <c r="RPP90" s="137"/>
      <c r="RPQ90" s="137"/>
      <c r="RPR90" s="137"/>
      <c r="RPS90" s="137"/>
      <c r="RPT90" s="137"/>
      <c r="RPU90" s="137"/>
      <c r="RPV90" s="137"/>
      <c r="RPW90" s="137"/>
      <c r="RPX90" s="137"/>
      <c r="RPY90" s="137"/>
      <c r="RPZ90" s="137"/>
      <c r="RQA90" s="137"/>
      <c r="RQB90" s="137"/>
      <c r="RQC90" s="137"/>
      <c r="RQD90" s="137"/>
      <c r="RQE90" s="137"/>
      <c r="RQF90" s="137"/>
      <c r="RQG90" s="137"/>
      <c r="RQH90" s="137"/>
      <c r="RQI90" s="137"/>
      <c r="RQJ90" s="137"/>
      <c r="RQK90" s="137"/>
      <c r="RQL90" s="137"/>
      <c r="RQM90" s="137"/>
      <c r="RQN90" s="137"/>
      <c r="RQO90" s="137"/>
      <c r="RQP90" s="137"/>
      <c r="RQQ90" s="137"/>
      <c r="RQR90" s="137"/>
      <c r="RQS90" s="137"/>
      <c r="RQT90" s="137"/>
      <c r="RQU90" s="137"/>
      <c r="RQV90" s="137"/>
      <c r="RQW90" s="137"/>
      <c r="RQX90" s="137"/>
      <c r="RQY90" s="137"/>
      <c r="RQZ90" s="137"/>
      <c r="RRA90" s="137"/>
      <c r="RRB90" s="137"/>
      <c r="RRC90" s="137"/>
      <c r="RRD90" s="137"/>
      <c r="RRE90" s="137"/>
      <c r="RRF90" s="137"/>
      <c r="RRG90" s="137"/>
      <c r="RRH90" s="137"/>
      <c r="RRI90" s="137"/>
      <c r="RRJ90" s="137"/>
      <c r="RRK90" s="137"/>
      <c r="RRL90" s="137"/>
      <c r="RRM90" s="137"/>
      <c r="RRN90" s="137"/>
      <c r="RRO90" s="137"/>
      <c r="RRP90" s="137"/>
      <c r="RRQ90" s="137"/>
      <c r="RRR90" s="137"/>
      <c r="RRS90" s="137"/>
      <c r="RRT90" s="137"/>
      <c r="RRU90" s="137"/>
      <c r="RRV90" s="137"/>
      <c r="RRW90" s="137"/>
      <c r="RRX90" s="137"/>
      <c r="RRY90" s="137"/>
      <c r="RRZ90" s="137"/>
      <c r="RSA90" s="137"/>
      <c r="RSB90" s="137"/>
      <c r="RSC90" s="137"/>
      <c r="RSD90" s="137"/>
      <c r="RSE90" s="137"/>
      <c r="RSF90" s="137"/>
      <c r="RSG90" s="137"/>
      <c r="RSH90" s="137"/>
      <c r="RSI90" s="137"/>
      <c r="RSJ90" s="137"/>
      <c r="RSK90" s="137"/>
      <c r="RSL90" s="137"/>
      <c r="RSM90" s="137"/>
      <c r="RSN90" s="137"/>
      <c r="RSO90" s="137"/>
      <c r="RSP90" s="137"/>
      <c r="RSQ90" s="137"/>
      <c r="RSR90" s="137"/>
      <c r="RSS90" s="137"/>
      <c r="RST90" s="137"/>
      <c r="RSU90" s="137"/>
      <c r="RSV90" s="137"/>
      <c r="RSW90" s="137"/>
      <c r="RSX90" s="137"/>
      <c r="RSY90" s="137"/>
      <c r="RSZ90" s="137"/>
      <c r="RTA90" s="137"/>
      <c r="RTB90" s="137"/>
      <c r="RTC90" s="137"/>
      <c r="RTD90" s="137"/>
      <c r="RTE90" s="137"/>
      <c r="RTF90" s="137"/>
      <c r="RTG90" s="137"/>
      <c r="RTH90" s="137"/>
      <c r="RTI90" s="137"/>
      <c r="RTJ90" s="137"/>
      <c r="RTK90" s="137"/>
      <c r="RTL90" s="137"/>
      <c r="RTM90" s="137"/>
      <c r="RTN90" s="137"/>
      <c r="RTO90" s="137"/>
      <c r="RTP90" s="137"/>
      <c r="RTQ90" s="137"/>
      <c r="RTR90" s="137"/>
      <c r="RTS90" s="137"/>
      <c r="RTT90" s="137"/>
      <c r="RTU90" s="137"/>
      <c r="RTV90" s="137"/>
      <c r="RTW90" s="137"/>
      <c r="RTX90" s="137"/>
      <c r="RTY90" s="137"/>
      <c r="RTZ90" s="137"/>
      <c r="RUA90" s="137"/>
      <c r="RUB90" s="137"/>
      <c r="RUC90" s="137"/>
      <c r="RUD90" s="137"/>
      <c r="RUE90" s="137"/>
      <c r="RUF90" s="137"/>
      <c r="RUG90" s="137"/>
      <c r="RUH90" s="137"/>
      <c r="RUI90" s="137"/>
      <c r="RUJ90" s="137"/>
      <c r="RUK90" s="137"/>
      <c r="RUL90" s="137"/>
      <c r="RUM90" s="137"/>
      <c r="RUN90" s="137"/>
      <c r="RUO90" s="137"/>
      <c r="RUP90" s="137"/>
      <c r="RUQ90" s="137"/>
      <c r="RUR90" s="137"/>
      <c r="RUS90" s="137"/>
      <c r="RUT90" s="137"/>
      <c r="RUU90" s="137"/>
      <c r="RUV90" s="137"/>
      <c r="RUW90" s="137"/>
      <c r="RUX90" s="137"/>
      <c r="RUY90" s="137"/>
      <c r="RUZ90" s="137"/>
      <c r="RVA90" s="137"/>
      <c r="RVB90" s="137"/>
      <c r="RVC90" s="137"/>
      <c r="RVD90" s="137"/>
      <c r="RVE90" s="137"/>
      <c r="RVF90" s="137"/>
      <c r="RVG90" s="137"/>
      <c r="RVH90" s="137"/>
      <c r="RVI90" s="137"/>
      <c r="RVJ90" s="137"/>
      <c r="RVK90" s="137"/>
      <c r="RVL90" s="137"/>
      <c r="RVM90" s="137"/>
      <c r="RVN90" s="137"/>
      <c r="RVO90" s="137"/>
      <c r="RVP90" s="137"/>
      <c r="RVQ90" s="137"/>
      <c r="RVR90" s="137"/>
      <c r="RVS90" s="137"/>
      <c r="RVT90" s="137"/>
      <c r="RVU90" s="137"/>
      <c r="RVV90" s="137"/>
      <c r="RVW90" s="137"/>
      <c r="RVX90" s="137"/>
      <c r="RVY90" s="137"/>
      <c r="RVZ90" s="137"/>
      <c r="RWA90" s="137"/>
      <c r="RWB90" s="137"/>
      <c r="RWC90" s="137"/>
      <c r="RWD90" s="137"/>
      <c r="RWE90" s="137"/>
      <c r="RWF90" s="137"/>
      <c r="RWG90" s="137"/>
      <c r="RWH90" s="137"/>
      <c r="RWI90" s="137"/>
      <c r="RWJ90" s="137"/>
      <c r="RWK90" s="137"/>
      <c r="RWL90" s="137"/>
      <c r="RWM90" s="137"/>
      <c r="RWN90" s="137"/>
      <c r="RWO90" s="137"/>
      <c r="RWP90" s="137"/>
      <c r="RWQ90" s="137"/>
      <c r="RWR90" s="137"/>
      <c r="RWS90" s="137"/>
      <c r="RWT90" s="137"/>
      <c r="RWU90" s="137"/>
      <c r="RWV90" s="137"/>
      <c r="RWW90" s="137"/>
      <c r="RWX90" s="137"/>
      <c r="RWY90" s="137"/>
      <c r="RWZ90" s="137"/>
      <c r="RXA90" s="137"/>
      <c r="RXB90" s="137"/>
      <c r="RXC90" s="137"/>
      <c r="RXD90" s="137"/>
      <c r="RXE90" s="137"/>
      <c r="RXF90" s="137"/>
      <c r="RXG90" s="137"/>
      <c r="RXH90" s="137"/>
      <c r="RXI90" s="137"/>
      <c r="RXJ90" s="137"/>
      <c r="RXK90" s="137"/>
      <c r="RXL90" s="137"/>
      <c r="RXM90" s="137"/>
      <c r="RXN90" s="137"/>
      <c r="RXO90" s="137"/>
      <c r="RXP90" s="137"/>
      <c r="RXQ90" s="137"/>
      <c r="RXR90" s="137"/>
      <c r="RXS90" s="137"/>
      <c r="RXT90" s="137"/>
      <c r="RXU90" s="137"/>
      <c r="RXV90" s="137"/>
      <c r="RXW90" s="137"/>
      <c r="RXX90" s="137"/>
      <c r="RXY90" s="137"/>
      <c r="RXZ90" s="137"/>
      <c r="RYA90" s="137"/>
      <c r="RYB90" s="137"/>
      <c r="RYC90" s="137"/>
      <c r="RYD90" s="137"/>
      <c r="RYE90" s="137"/>
      <c r="RYF90" s="137"/>
      <c r="RYG90" s="137"/>
      <c r="RYH90" s="137"/>
      <c r="RYI90" s="137"/>
      <c r="RYJ90" s="137"/>
      <c r="RYK90" s="137"/>
      <c r="RYL90" s="137"/>
      <c r="RYM90" s="137"/>
      <c r="RYN90" s="137"/>
      <c r="RYO90" s="137"/>
      <c r="RYP90" s="137"/>
      <c r="RYQ90" s="137"/>
      <c r="RYR90" s="137"/>
      <c r="RYS90" s="137"/>
      <c r="RYT90" s="137"/>
      <c r="RYU90" s="137"/>
      <c r="RYV90" s="137"/>
      <c r="RYW90" s="137"/>
      <c r="RYX90" s="137"/>
      <c r="RYY90" s="137"/>
      <c r="RYZ90" s="137"/>
      <c r="RZA90" s="137"/>
      <c r="RZB90" s="137"/>
      <c r="RZC90" s="137"/>
      <c r="RZD90" s="137"/>
      <c r="RZE90" s="137"/>
      <c r="RZF90" s="137"/>
      <c r="RZG90" s="137"/>
      <c r="RZH90" s="137"/>
      <c r="RZI90" s="137"/>
      <c r="RZJ90" s="137"/>
      <c r="RZK90" s="137"/>
      <c r="RZL90" s="137"/>
      <c r="RZM90" s="137"/>
      <c r="RZN90" s="137"/>
      <c r="RZO90" s="137"/>
      <c r="RZP90" s="137"/>
      <c r="RZQ90" s="137"/>
      <c r="RZR90" s="137"/>
      <c r="RZS90" s="137"/>
      <c r="RZT90" s="137"/>
      <c r="RZU90" s="137"/>
      <c r="RZV90" s="137"/>
      <c r="RZW90" s="137"/>
      <c r="RZX90" s="137"/>
      <c r="RZY90" s="137"/>
      <c r="RZZ90" s="137"/>
      <c r="SAA90" s="137"/>
      <c r="SAB90" s="137"/>
      <c r="SAC90" s="137"/>
      <c r="SAD90" s="137"/>
      <c r="SAE90" s="137"/>
      <c r="SAF90" s="137"/>
      <c r="SAG90" s="137"/>
      <c r="SAH90" s="137"/>
      <c r="SAI90" s="137"/>
      <c r="SAJ90" s="137"/>
      <c r="SAK90" s="137"/>
      <c r="SAL90" s="137"/>
      <c r="SAM90" s="137"/>
      <c r="SAN90" s="137"/>
      <c r="SAO90" s="137"/>
      <c r="SAP90" s="137"/>
      <c r="SAQ90" s="137"/>
      <c r="SAR90" s="137"/>
      <c r="SAS90" s="137"/>
      <c r="SAT90" s="137"/>
      <c r="SAU90" s="137"/>
      <c r="SAV90" s="137"/>
      <c r="SAW90" s="137"/>
      <c r="SAX90" s="137"/>
      <c r="SAY90" s="137"/>
      <c r="SAZ90" s="137"/>
      <c r="SBA90" s="137"/>
      <c r="SBB90" s="137"/>
      <c r="SBC90" s="137"/>
      <c r="SBD90" s="137"/>
      <c r="SBE90" s="137"/>
      <c r="SBF90" s="137"/>
      <c r="SBG90" s="137"/>
      <c r="SBH90" s="137"/>
      <c r="SBI90" s="137"/>
      <c r="SBJ90" s="137"/>
      <c r="SBK90" s="137"/>
      <c r="SBL90" s="137"/>
      <c r="SBM90" s="137"/>
      <c r="SBN90" s="137"/>
      <c r="SBO90" s="137"/>
      <c r="SBP90" s="137"/>
      <c r="SBQ90" s="137"/>
      <c r="SBR90" s="137"/>
      <c r="SBS90" s="137"/>
      <c r="SBT90" s="137"/>
      <c r="SBU90" s="137"/>
      <c r="SBV90" s="137"/>
      <c r="SBW90" s="137"/>
      <c r="SBX90" s="137"/>
      <c r="SBY90" s="137"/>
      <c r="SBZ90" s="137"/>
      <c r="SCA90" s="137"/>
      <c r="SCB90" s="137"/>
      <c r="SCC90" s="137"/>
      <c r="SCD90" s="137"/>
      <c r="SCE90" s="137"/>
      <c r="SCF90" s="137"/>
      <c r="SCG90" s="137"/>
      <c r="SCH90" s="137"/>
      <c r="SCI90" s="137"/>
      <c r="SCJ90" s="137"/>
      <c r="SCK90" s="137"/>
      <c r="SCL90" s="137"/>
      <c r="SCM90" s="137"/>
      <c r="SCN90" s="137"/>
      <c r="SCO90" s="137"/>
      <c r="SCP90" s="137"/>
      <c r="SCQ90" s="137"/>
      <c r="SCR90" s="137"/>
      <c r="SCS90" s="137"/>
      <c r="SCT90" s="137"/>
      <c r="SCU90" s="137"/>
      <c r="SCV90" s="137"/>
      <c r="SCW90" s="137"/>
      <c r="SCX90" s="137"/>
      <c r="SCY90" s="137"/>
      <c r="SCZ90" s="137"/>
      <c r="SDA90" s="137"/>
      <c r="SDB90" s="137"/>
      <c r="SDC90" s="137"/>
      <c r="SDD90" s="137"/>
      <c r="SDE90" s="137"/>
      <c r="SDF90" s="137"/>
      <c r="SDG90" s="137"/>
      <c r="SDH90" s="137"/>
      <c r="SDI90" s="137"/>
      <c r="SDJ90" s="137"/>
      <c r="SDK90" s="137"/>
      <c r="SDL90" s="137"/>
      <c r="SDM90" s="137"/>
      <c r="SDN90" s="137"/>
      <c r="SDO90" s="137"/>
      <c r="SDP90" s="137"/>
      <c r="SDQ90" s="137"/>
      <c r="SDR90" s="137"/>
      <c r="SDS90" s="137"/>
      <c r="SDT90" s="137"/>
      <c r="SDU90" s="137"/>
      <c r="SDV90" s="137"/>
      <c r="SDW90" s="137"/>
      <c r="SDX90" s="137"/>
      <c r="SDY90" s="137"/>
      <c r="SDZ90" s="137"/>
      <c r="SEA90" s="137"/>
      <c r="SEB90" s="137"/>
      <c r="SEC90" s="137"/>
      <c r="SED90" s="137"/>
      <c r="SEE90" s="137"/>
      <c r="SEF90" s="137"/>
      <c r="SEG90" s="137"/>
      <c r="SEH90" s="137"/>
      <c r="SEI90" s="137"/>
      <c r="SEJ90" s="137"/>
      <c r="SEK90" s="137"/>
      <c r="SEL90" s="137"/>
      <c r="SEM90" s="137"/>
      <c r="SEN90" s="137"/>
      <c r="SEO90" s="137"/>
      <c r="SEP90" s="137"/>
      <c r="SEQ90" s="137"/>
      <c r="SER90" s="137"/>
      <c r="SES90" s="137"/>
      <c r="SET90" s="137"/>
      <c r="SEU90" s="137"/>
      <c r="SEV90" s="137"/>
      <c r="SEW90" s="137"/>
      <c r="SEX90" s="137"/>
      <c r="SEY90" s="137"/>
      <c r="SEZ90" s="137"/>
      <c r="SFA90" s="137"/>
      <c r="SFB90" s="137"/>
      <c r="SFC90" s="137"/>
      <c r="SFD90" s="137"/>
      <c r="SFE90" s="137"/>
      <c r="SFF90" s="137"/>
      <c r="SFG90" s="137"/>
      <c r="SFH90" s="137"/>
      <c r="SFI90" s="137"/>
      <c r="SFJ90" s="137"/>
      <c r="SFK90" s="137"/>
      <c r="SFL90" s="137"/>
      <c r="SFM90" s="137"/>
      <c r="SFN90" s="137"/>
      <c r="SFO90" s="137"/>
      <c r="SFP90" s="137"/>
      <c r="SFQ90" s="137"/>
      <c r="SFR90" s="137"/>
      <c r="SFS90" s="137"/>
      <c r="SFT90" s="137"/>
      <c r="SFU90" s="137"/>
      <c r="SFV90" s="137"/>
      <c r="SFW90" s="137"/>
      <c r="SFX90" s="137"/>
      <c r="SFY90" s="137"/>
      <c r="SFZ90" s="137"/>
      <c r="SGA90" s="137"/>
      <c r="SGB90" s="137"/>
      <c r="SGC90" s="137"/>
      <c r="SGD90" s="137"/>
      <c r="SGE90" s="137"/>
      <c r="SGF90" s="137"/>
      <c r="SGG90" s="137"/>
      <c r="SGH90" s="137"/>
      <c r="SGI90" s="137"/>
      <c r="SGJ90" s="137"/>
      <c r="SGK90" s="137"/>
      <c r="SGL90" s="137"/>
      <c r="SGM90" s="137"/>
      <c r="SGN90" s="137"/>
      <c r="SGO90" s="137"/>
      <c r="SGP90" s="137"/>
      <c r="SGQ90" s="137"/>
      <c r="SGR90" s="137"/>
      <c r="SGS90" s="137"/>
      <c r="SGT90" s="137"/>
      <c r="SGU90" s="137"/>
      <c r="SGV90" s="137"/>
      <c r="SGW90" s="137"/>
      <c r="SGX90" s="137"/>
      <c r="SGY90" s="137"/>
      <c r="SGZ90" s="137"/>
      <c r="SHA90" s="137"/>
      <c r="SHB90" s="137"/>
      <c r="SHC90" s="137"/>
      <c r="SHD90" s="137"/>
      <c r="SHE90" s="137"/>
      <c r="SHF90" s="137"/>
      <c r="SHG90" s="137"/>
      <c r="SHH90" s="137"/>
      <c r="SHI90" s="137"/>
      <c r="SHJ90" s="137"/>
      <c r="SHK90" s="137"/>
      <c r="SHL90" s="137"/>
      <c r="SHM90" s="137"/>
      <c r="SHN90" s="137"/>
      <c r="SHO90" s="137"/>
      <c r="SHP90" s="137"/>
      <c r="SHQ90" s="137"/>
      <c r="SHR90" s="137"/>
      <c r="SHS90" s="137"/>
      <c r="SHT90" s="137"/>
      <c r="SHU90" s="137"/>
      <c r="SHV90" s="137"/>
      <c r="SHW90" s="137"/>
      <c r="SHX90" s="137"/>
      <c r="SHY90" s="137"/>
      <c r="SHZ90" s="137"/>
      <c r="SIA90" s="137"/>
      <c r="SIB90" s="137"/>
      <c r="SIC90" s="137"/>
      <c r="SID90" s="137"/>
      <c r="SIE90" s="137"/>
      <c r="SIF90" s="137"/>
      <c r="SIG90" s="137"/>
      <c r="SIH90" s="137"/>
      <c r="SII90" s="137"/>
      <c r="SIJ90" s="137"/>
      <c r="SIK90" s="137"/>
      <c r="SIL90" s="137"/>
      <c r="SIM90" s="137"/>
      <c r="SIN90" s="137"/>
      <c r="SIO90" s="137"/>
      <c r="SIP90" s="137"/>
      <c r="SIQ90" s="137"/>
      <c r="SIR90" s="137"/>
      <c r="SIS90" s="137"/>
      <c r="SIT90" s="137"/>
      <c r="SIU90" s="137"/>
      <c r="SIV90" s="137"/>
      <c r="SIW90" s="137"/>
      <c r="SIX90" s="137"/>
      <c r="SIY90" s="137"/>
      <c r="SIZ90" s="137"/>
      <c r="SJA90" s="137"/>
      <c r="SJB90" s="137"/>
      <c r="SJC90" s="137"/>
      <c r="SJD90" s="137"/>
      <c r="SJE90" s="137"/>
      <c r="SJF90" s="137"/>
      <c r="SJG90" s="137"/>
      <c r="SJH90" s="137"/>
      <c r="SJI90" s="137"/>
      <c r="SJJ90" s="137"/>
      <c r="SJK90" s="137"/>
      <c r="SJL90" s="137"/>
      <c r="SJM90" s="137"/>
      <c r="SJN90" s="137"/>
      <c r="SJO90" s="137"/>
      <c r="SJP90" s="137"/>
      <c r="SJQ90" s="137"/>
      <c r="SJR90" s="137"/>
      <c r="SJS90" s="137"/>
      <c r="SJT90" s="137"/>
      <c r="SJU90" s="137"/>
      <c r="SJV90" s="137"/>
      <c r="SJW90" s="137"/>
      <c r="SJX90" s="137"/>
      <c r="SJY90" s="137"/>
      <c r="SJZ90" s="137"/>
      <c r="SKA90" s="137"/>
      <c r="SKB90" s="137"/>
      <c r="SKC90" s="137"/>
      <c r="SKD90" s="137"/>
      <c r="SKE90" s="137"/>
      <c r="SKF90" s="137"/>
      <c r="SKG90" s="137"/>
      <c r="SKH90" s="137"/>
      <c r="SKI90" s="137"/>
      <c r="SKJ90" s="137"/>
      <c r="SKK90" s="137"/>
      <c r="SKL90" s="137"/>
      <c r="SKM90" s="137"/>
      <c r="SKN90" s="137"/>
      <c r="SKO90" s="137"/>
      <c r="SKP90" s="137"/>
      <c r="SKQ90" s="137"/>
      <c r="SKR90" s="137"/>
      <c r="SKS90" s="137"/>
      <c r="SKT90" s="137"/>
      <c r="SKU90" s="137"/>
      <c r="SKV90" s="137"/>
      <c r="SKW90" s="137"/>
      <c r="SKX90" s="137"/>
      <c r="SKY90" s="137"/>
      <c r="SKZ90" s="137"/>
      <c r="SLA90" s="137"/>
      <c r="SLB90" s="137"/>
      <c r="SLC90" s="137"/>
      <c r="SLD90" s="137"/>
      <c r="SLE90" s="137"/>
      <c r="SLF90" s="137"/>
      <c r="SLG90" s="137"/>
      <c r="SLH90" s="137"/>
      <c r="SLI90" s="137"/>
      <c r="SLJ90" s="137"/>
      <c r="SLK90" s="137"/>
      <c r="SLL90" s="137"/>
      <c r="SLM90" s="137"/>
      <c r="SLN90" s="137"/>
      <c r="SLO90" s="137"/>
      <c r="SLP90" s="137"/>
      <c r="SLQ90" s="137"/>
      <c r="SLR90" s="137"/>
      <c r="SLS90" s="137"/>
      <c r="SLT90" s="137"/>
      <c r="SLU90" s="137"/>
      <c r="SLV90" s="137"/>
      <c r="SLW90" s="137"/>
      <c r="SLX90" s="137"/>
      <c r="SLY90" s="137"/>
      <c r="SLZ90" s="137"/>
      <c r="SMA90" s="137"/>
      <c r="SMB90" s="137"/>
      <c r="SMC90" s="137"/>
      <c r="SMD90" s="137"/>
      <c r="SME90" s="137"/>
      <c r="SMF90" s="137"/>
      <c r="SMG90" s="137"/>
      <c r="SMH90" s="137"/>
      <c r="SMI90" s="137"/>
      <c r="SMJ90" s="137"/>
      <c r="SMK90" s="137"/>
      <c r="SML90" s="137"/>
      <c r="SMM90" s="137"/>
      <c r="SMN90" s="137"/>
      <c r="SMO90" s="137"/>
      <c r="SMP90" s="137"/>
      <c r="SMQ90" s="137"/>
      <c r="SMR90" s="137"/>
      <c r="SMS90" s="137"/>
      <c r="SMT90" s="137"/>
      <c r="SMU90" s="137"/>
      <c r="SMV90" s="137"/>
      <c r="SMW90" s="137"/>
      <c r="SMX90" s="137"/>
      <c r="SMY90" s="137"/>
      <c r="SMZ90" s="137"/>
      <c r="SNA90" s="137"/>
      <c r="SNB90" s="137"/>
      <c r="SNC90" s="137"/>
      <c r="SND90" s="137"/>
      <c r="SNE90" s="137"/>
      <c r="SNF90" s="137"/>
      <c r="SNG90" s="137"/>
      <c r="SNH90" s="137"/>
      <c r="SNI90" s="137"/>
      <c r="SNJ90" s="137"/>
      <c r="SNK90" s="137"/>
      <c r="SNL90" s="137"/>
      <c r="SNM90" s="137"/>
      <c r="SNN90" s="137"/>
      <c r="SNO90" s="137"/>
      <c r="SNP90" s="137"/>
      <c r="SNQ90" s="137"/>
      <c r="SNR90" s="137"/>
      <c r="SNS90" s="137"/>
      <c r="SNT90" s="137"/>
      <c r="SNU90" s="137"/>
      <c r="SNV90" s="137"/>
      <c r="SNW90" s="137"/>
      <c r="SNX90" s="137"/>
      <c r="SNY90" s="137"/>
      <c r="SNZ90" s="137"/>
      <c r="SOA90" s="137"/>
      <c r="SOB90" s="137"/>
      <c r="SOC90" s="137"/>
      <c r="SOD90" s="137"/>
      <c r="SOE90" s="137"/>
      <c r="SOF90" s="137"/>
      <c r="SOG90" s="137"/>
      <c r="SOH90" s="137"/>
      <c r="SOI90" s="137"/>
      <c r="SOJ90" s="137"/>
      <c r="SOK90" s="137"/>
      <c r="SOL90" s="137"/>
      <c r="SOM90" s="137"/>
      <c r="SON90" s="137"/>
      <c r="SOO90" s="137"/>
      <c r="SOP90" s="137"/>
      <c r="SOQ90" s="137"/>
      <c r="SOR90" s="137"/>
      <c r="SOS90" s="137"/>
      <c r="SOT90" s="137"/>
      <c r="SOU90" s="137"/>
      <c r="SOV90" s="137"/>
      <c r="SOW90" s="137"/>
      <c r="SOX90" s="137"/>
      <c r="SOY90" s="137"/>
      <c r="SOZ90" s="137"/>
      <c r="SPA90" s="137"/>
      <c r="SPB90" s="137"/>
      <c r="SPC90" s="137"/>
      <c r="SPD90" s="137"/>
      <c r="SPE90" s="137"/>
      <c r="SPF90" s="137"/>
      <c r="SPG90" s="137"/>
      <c r="SPH90" s="137"/>
      <c r="SPI90" s="137"/>
      <c r="SPJ90" s="137"/>
      <c r="SPK90" s="137"/>
      <c r="SPL90" s="137"/>
      <c r="SPM90" s="137"/>
      <c r="SPN90" s="137"/>
      <c r="SPO90" s="137"/>
      <c r="SPP90" s="137"/>
      <c r="SPQ90" s="137"/>
      <c r="SPR90" s="137"/>
      <c r="SPS90" s="137"/>
      <c r="SPT90" s="137"/>
      <c r="SPU90" s="137"/>
      <c r="SPV90" s="137"/>
      <c r="SPW90" s="137"/>
      <c r="SPX90" s="137"/>
      <c r="SPY90" s="137"/>
      <c r="SPZ90" s="137"/>
      <c r="SQA90" s="137"/>
      <c r="SQB90" s="137"/>
      <c r="SQC90" s="137"/>
      <c r="SQD90" s="137"/>
      <c r="SQE90" s="137"/>
      <c r="SQF90" s="137"/>
      <c r="SQG90" s="137"/>
      <c r="SQH90" s="137"/>
      <c r="SQI90" s="137"/>
      <c r="SQJ90" s="137"/>
      <c r="SQK90" s="137"/>
      <c r="SQL90" s="137"/>
      <c r="SQM90" s="137"/>
      <c r="SQN90" s="137"/>
      <c r="SQO90" s="137"/>
      <c r="SQP90" s="137"/>
      <c r="SQQ90" s="137"/>
      <c r="SQR90" s="137"/>
      <c r="SQS90" s="137"/>
      <c r="SQT90" s="137"/>
      <c r="SQU90" s="137"/>
      <c r="SQV90" s="137"/>
      <c r="SQW90" s="137"/>
      <c r="SQX90" s="137"/>
      <c r="SQY90" s="137"/>
      <c r="SQZ90" s="137"/>
      <c r="SRA90" s="137"/>
      <c r="SRB90" s="137"/>
      <c r="SRC90" s="137"/>
      <c r="SRD90" s="137"/>
      <c r="SRE90" s="137"/>
      <c r="SRF90" s="137"/>
      <c r="SRG90" s="137"/>
      <c r="SRH90" s="137"/>
      <c r="SRI90" s="137"/>
      <c r="SRJ90" s="137"/>
      <c r="SRK90" s="137"/>
      <c r="SRL90" s="137"/>
      <c r="SRM90" s="137"/>
      <c r="SRN90" s="137"/>
      <c r="SRO90" s="137"/>
      <c r="SRP90" s="137"/>
      <c r="SRQ90" s="137"/>
      <c r="SRR90" s="137"/>
      <c r="SRS90" s="137"/>
      <c r="SRT90" s="137"/>
      <c r="SRU90" s="137"/>
      <c r="SRV90" s="137"/>
      <c r="SRW90" s="137"/>
      <c r="SRX90" s="137"/>
      <c r="SRY90" s="137"/>
      <c r="SRZ90" s="137"/>
      <c r="SSA90" s="137"/>
      <c r="SSB90" s="137"/>
      <c r="SSC90" s="137"/>
      <c r="SSD90" s="137"/>
      <c r="SSE90" s="137"/>
      <c r="SSF90" s="137"/>
      <c r="SSG90" s="137"/>
      <c r="SSH90" s="137"/>
      <c r="SSI90" s="137"/>
      <c r="SSJ90" s="137"/>
      <c r="SSK90" s="137"/>
      <c r="SSL90" s="137"/>
      <c r="SSM90" s="137"/>
      <c r="SSN90" s="137"/>
      <c r="SSO90" s="137"/>
      <c r="SSP90" s="137"/>
      <c r="SSQ90" s="137"/>
      <c r="SSR90" s="137"/>
      <c r="SSS90" s="137"/>
      <c r="SST90" s="137"/>
      <c r="SSU90" s="137"/>
      <c r="SSV90" s="137"/>
      <c r="SSW90" s="137"/>
      <c r="SSX90" s="137"/>
      <c r="SSY90" s="137"/>
      <c r="SSZ90" s="137"/>
      <c r="STA90" s="137"/>
      <c r="STB90" s="137"/>
      <c r="STC90" s="137"/>
      <c r="STD90" s="137"/>
      <c r="STE90" s="137"/>
      <c r="STF90" s="137"/>
      <c r="STG90" s="137"/>
      <c r="STH90" s="137"/>
      <c r="STI90" s="137"/>
      <c r="STJ90" s="137"/>
      <c r="STK90" s="137"/>
      <c r="STL90" s="137"/>
      <c r="STM90" s="137"/>
      <c r="STN90" s="137"/>
      <c r="STO90" s="137"/>
      <c r="STP90" s="137"/>
      <c r="STQ90" s="137"/>
      <c r="STR90" s="137"/>
      <c r="STS90" s="137"/>
      <c r="STT90" s="137"/>
      <c r="STU90" s="137"/>
      <c r="STV90" s="137"/>
      <c r="STW90" s="137"/>
      <c r="STX90" s="137"/>
      <c r="STY90" s="137"/>
      <c r="STZ90" s="137"/>
      <c r="SUA90" s="137"/>
      <c r="SUB90" s="137"/>
      <c r="SUC90" s="137"/>
      <c r="SUD90" s="137"/>
      <c r="SUE90" s="137"/>
      <c r="SUF90" s="137"/>
      <c r="SUG90" s="137"/>
      <c r="SUH90" s="137"/>
      <c r="SUI90" s="137"/>
      <c r="SUJ90" s="137"/>
      <c r="SUK90" s="137"/>
      <c r="SUL90" s="137"/>
      <c r="SUM90" s="137"/>
      <c r="SUN90" s="137"/>
      <c r="SUO90" s="137"/>
      <c r="SUP90" s="137"/>
      <c r="SUQ90" s="137"/>
      <c r="SUR90" s="137"/>
      <c r="SUS90" s="137"/>
      <c r="SUT90" s="137"/>
      <c r="SUU90" s="137"/>
      <c r="SUV90" s="137"/>
      <c r="SUW90" s="137"/>
      <c r="SUX90" s="137"/>
      <c r="SUY90" s="137"/>
      <c r="SUZ90" s="137"/>
      <c r="SVA90" s="137"/>
      <c r="SVB90" s="137"/>
      <c r="SVC90" s="137"/>
      <c r="SVD90" s="137"/>
      <c r="SVE90" s="137"/>
      <c r="SVF90" s="137"/>
      <c r="SVG90" s="137"/>
      <c r="SVH90" s="137"/>
      <c r="SVI90" s="137"/>
      <c r="SVJ90" s="137"/>
      <c r="SVK90" s="137"/>
      <c r="SVL90" s="137"/>
      <c r="SVM90" s="137"/>
      <c r="SVN90" s="137"/>
      <c r="SVO90" s="137"/>
      <c r="SVP90" s="137"/>
      <c r="SVQ90" s="137"/>
      <c r="SVR90" s="137"/>
      <c r="SVS90" s="137"/>
      <c r="SVT90" s="137"/>
      <c r="SVU90" s="137"/>
      <c r="SVV90" s="137"/>
      <c r="SVW90" s="137"/>
      <c r="SVX90" s="137"/>
      <c r="SVY90" s="137"/>
      <c r="SVZ90" s="137"/>
      <c r="SWA90" s="137"/>
      <c r="SWB90" s="137"/>
      <c r="SWC90" s="137"/>
      <c r="SWD90" s="137"/>
      <c r="SWE90" s="137"/>
      <c r="SWF90" s="137"/>
      <c r="SWG90" s="137"/>
      <c r="SWH90" s="137"/>
      <c r="SWI90" s="137"/>
      <c r="SWJ90" s="137"/>
      <c r="SWK90" s="137"/>
      <c r="SWL90" s="137"/>
      <c r="SWM90" s="137"/>
      <c r="SWN90" s="137"/>
      <c r="SWO90" s="137"/>
      <c r="SWP90" s="137"/>
      <c r="SWQ90" s="137"/>
      <c r="SWR90" s="137"/>
      <c r="SWS90" s="137"/>
      <c r="SWT90" s="137"/>
      <c r="SWU90" s="137"/>
      <c r="SWV90" s="137"/>
      <c r="SWW90" s="137"/>
      <c r="SWX90" s="137"/>
      <c r="SWY90" s="137"/>
      <c r="SWZ90" s="137"/>
      <c r="SXA90" s="137"/>
      <c r="SXB90" s="137"/>
      <c r="SXC90" s="137"/>
      <c r="SXD90" s="137"/>
      <c r="SXE90" s="137"/>
      <c r="SXF90" s="137"/>
      <c r="SXG90" s="137"/>
      <c r="SXH90" s="137"/>
      <c r="SXI90" s="137"/>
      <c r="SXJ90" s="137"/>
      <c r="SXK90" s="137"/>
      <c r="SXL90" s="137"/>
      <c r="SXM90" s="137"/>
      <c r="SXN90" s="137"/>
      <c r="SXO90" s="137"/>
      <c r="SXP90" s="137"/>
      <c r="SXQ90" s="137"/>
      <c r="SXR90" s="137"/>
      <c r="SXS90" s="137"/>
      <c r="SXT90" s="137"/>
      <c r="SXU90" s="137"/>
      <c r="SXV90" s="137"/>
      <c r="SXW90" s="137"/>
      <c r="SXX90" s="137"/>
      <c r="SXY90" s="137"/>
      <c r="SXZ90" s="137"/>
      <c r="SYA90" s="137"/>
      <c r="SYB90" s="137"/>
      <c r="SYC90" s="137"/>
      <c r="SYD90" s="137"/>
      <c r="SYE90" s="137"/>
      <c r="SYF90" s="137"/>
      <c r="SYG90" s="137"/>
      <c r="SYH90" s="137"/>
      <c r="SYI90" s="137"/>
      <c r="SYJ90" s="137"/>
      <c r="SYK90" s="137"/>
      <c r="SYL90" s="137"/>
      <c r="SYM90" s="137"/>
      <c r="SYN90" s="137"/>
      <c r="SYO90" s="137"/>
      <c r="SYP90" s="137"/>
      <c r="SYQ90" s="137"/>
      <c r="SYR90" s="137"/>
      <c r="SYS90" s="137"/>
      <c r="SYT90" s="137"/>
      <c r="SYU90" s="137"/>
      <c r="SYV90" s="137"/>
      <c r="SYW90" s="137"/>
      <c r="SYX90" s="137"/>
      <c r="SYY90" s="137"/>
      <c r="SYZ90" s="137"/>
      <c r="SZA90" s="137"/>
      <c r="SZB90" s="137"/>
      <c r="SZC90" s="137"/>
      <c r="SZD90" s="137"/>
      <c r="SZE90" s="137"/>
      <c r="SZF90" s="137"/>
      <c r="SZG90" s="137"/>
      <c r="SZH90" s="137"/>
      <c r="SZI90" s="137"/>
      <c r="SZJ90" s="137"/>
      <c r="SZK90" s="137"/>
      <c r="SZL90" s="137"/>
      <c r="SZM90" s="137"/>
      <c r="SZN90" s="137"/>
      <c r="SZO90" s="137"/>
      <c r="SZP90" s="137"/>
      <c r="SZQ90" s="137"/>
      <c r="SZR90" s="137"/>
      <c r="SZS90" s="137"/>
      <c r="SZT90" s="137"/>
      <c r="SZU90" s="137"/>
      <c r="SZV90" s="137"/>
      <c r="SZW90" s="137"/>
      <c r="SZX90" s="137"/>
      <c r="SZY90" s="137"/>
      <c r="SZZ90" s="137"/>
      <c r="TAA90" s="137"/>
      <c r="TAB90" s="137"/>
      <c r="TAC90" s="137"/>
      <c r="TAD90" s="137"/>
      <c r="TAE90" s="137"/>
      <c r="TAF90" s="137"/>
      <c r="TAG90" s="137"/>
      <c r="TAH90" s="137"/>
      <c r="TAI90" s="137"/>
      <c r="TAJ90" s="137"/>
      <c r="TAK90" s="137"/>
      <c r="TAL90" s="137"/>
      <c r="TAM90" s="137"/>
      <c r="TAN90" s="137"/>
      <c r="TAO90" s="137"/>
      <c r="TAP90" s="137"/>
      <c r="TAQ90" s="137"/>
      <c r="TAR90" s="137"/>
      <c r="TAS90" s="137"/>
      <c r="TAT90" s="137"/>
      <c r="TAU90" s="137"/>
      <c r="TAV90" s="137"/>
      <c r="TAW90" s="137"/>
      <c r="TAX90" s="137"/>
      <c r="TAY90" s="137"/>
      <c r="TAZ90" s="137"/>
      <c r="TBA90" s="137"/>
      <c r="TBB90" s="137"/>
      <c r="TBC90" s="137"/>
      <c r="TBD90" s="137"/>
      <c r="TBE90" s="137"/>
      <c r="TBF90" s="137"/>
      <c r="TBG90" s="137"/>
      <c r="TBH90" s="137"/>
      <c r="TBI90" s="137"/>
      <c r="TBJ90" s="137"/>
      <c r="TBK90" s="137"/>
      <c r="TBL90" s="137"/>
      <c r="TBM90" s="137"/>
      <c r="TBN90" s="137"/>
      <c r="TBO90" s="137"/>
      <c r="TBP90" s="137"/>
      <c r="TBQ90" s="137"/>
      <c r="TBR90" s="137"/>
      <c r="TBS90" s="137"/>
      <c r="TBT90" s="137"/>
      <c r="TBU90" s="137"/>
      <c r="TBV90" s="137"/>
      <c r="TBW90" s="137"/>
      <c r="TBX90" s="137"/>
      <c r="TBY90" s="137"/>
      <c r="TBZ90" s="137"/>
      <c r="TCA90" s="137"/>
      <c r="TCB90" s="137"/>
      <c r="TCC90" s="137"/>
      <c r="TCD90" s="137"/>
      <c r="TCE90" s="137"/>
      <c r="TCF90" s="137"/>
      <c r="TCG90" s="137"/>
      <c r="TCH90" s="137"/>
      <c r="TCI90" s="137"/>
      <c r="TCJ90" s="137"/>
      <c r="TCK90" s="137"/>
      <c r="TCL90" s="137"/>
      <c r="TCM90" s="137"/>
      <c r="TCN90" s="137"/>
      <c r="TCO90" s="137"/>
      <c r="TCP90" s="137"/>
      <c r="TCQ90" s="137"/>
      <c r="TCR90" s="137"/>
      <c r="TCS90" s="137"/>
      <c r="TCT90" s="137"/>
      <c r="TCU90" s="137"/>
      <c r="TCV90" s="137"/>
      <c r="TCW90" s="137"/>
      <c r="TCX90" s="137"/>
      <c r="TCY90" s="137"/>
      <c r="TCZ90" s="137"/>
      <c r="TDA90" s="137"/>
      <c r="TDB90" s="137"/>
      <c r="TDC90" s="137"/>
      <c r="TDD90" s="137"/>
      <c r="TDE90" s="137"/>
      <c r="TDF90" s="137"/>
      <c r="TDG90" s="137"/>
      <c r="TDH90" s="137"/>
      <c r="TDI90" s="137"/>
      <c r="TDJ90" s="137"/>
      <c r="TDK90" s="137"/>
      <c r="TDL90" s="137"/>
      <c r="TDM90" s="137"/>
      <c r="TDN90" s="137"/>
      <c r="TDO90" s="137"/>
      <c r="TDP90" s="137"/>
      <c r="TDQ90" s="137"/>
      <c r="TDR90" s="137"/>
      <c r="TDS90" s="137"/>
      <c r="TDT90" s="137"/>
      <c r="TDU90" s="137"/>
      <c r="TDV90" s="137"/>
      <c r="TDW90" s="137"/>
      <c r="TDX90" s="137"/>
      <c r="TDY90" s="137"/>
      <c r="TDZ90" s="137"/>
      <c r="TEA90" s="137"/>
      <c r="TEB90" s="137"/>
      <c r="TEC90" s="137"/>
      <c r="TED90" s="137"/>
      <c r="TEE90" s="137"/>
      <c r="TEF90" s="137"/>
      <c r="TEG90" s="137"/>
      <c r="TEH90" s="137"/>
      <c r="TEI90" s="137"/>
      <c r="TEJ90" s="137"/>
      <c r="TEK90" s="137"/>
      <c r="TEL90" s="137"/>
      <c r="TEM90" s="137"/>
      <c r="TEN90" s="137"/>
      <c r="TEO90" s="137"/>
      <c r="TEP90" s="137"/>
      <c r="TEQ90" s="137"/>
      <c r="TER90" s="137"/>
      <c r="TES90" s="137"/>
      <c r="TET90" s="137"/>
      <c r="TEU90" s="137"/>
      <c r="TEV90" s="137"/>
      <c r="TEW90" s="137"/>
      <c r="TEX90" s="137"/>
      <c r="TEY90" s="137"/>
      <c r="TEZ90" s="137"/>
      <c r="TFA90" s="137"/>
      <c r="TFB90" s="137"/>
      <c r="TFC90" s="137"/>
      <c r="TFD90" s="137"/>
      <c r="TFE90" s="137"/>
      <c r="TFF90" s="137"/>
      <c r="TFG90" s="137"/>
      <c r="TFH90" s="137"/>
      <c r="TFI90" s="137"/>
      <c r="TFJ90" s="137"/>
      <c r="TFK90" s="137"/>
      <c r="TFL90" s="137"/>
      <c r="TFM90" s="137"/>
      <c r="TFN90" s="137"/>
      <c r="TFO90" s="137"/>
      <c r="TFP90" s="137"/>
      <c r="TFQ90" s="137"/>
      <c r="TFR90" s="137"/>
      <c r="TFS90" s="137"/>
      <c r="TFT90" s="137"/>
      <c r="TFU90" s="137"/>
      <c r="TFV90" s="137"/>
      <c r="TFW90" s="137"/>
      <c r="TFX90" s="137"/>
      <c r="TFY90" s="137"/>
      <c r="TFZ90" s="137"/>
      <c r="TGA90" s="137"/>
      <c r="TGB90" s="137"/>
      <c r="TGC90" s="137"/>
      <c r="TGD90" s="137"/>
      <c r="TGE90" s="137"/>
      <c r="TGF90" s="137"/>
      <c r="TGG90" s="137"/>
      <c r="TGH90" s="137"/>
      <c r="TGI90" s="137"/>
      <c r="TGJ90" s="137"/>
      <c r="TGK90" s="137"/>
      <c r="TGL90" s="137"/>
      <c r="TGM90" s="137"/>
      <c r="TGN90" s="137"/>
      <c r="TGO90" s="137"/>
      <c r="TGP90" s="137"/>
      <c r="TGQ90" s="137"/>
      <c r="TGR90" s="137"/>
      <c r="TGS90" s="137"/>
      <c r="TGT90" s="137"/>
      <c r="TGU90" s="137"/>
      <c r="TGV90" s="137"/>
      <c r="TGW90" s="137"/>
      <c r="TGX90" s="137"/>
      <c r="TGY90" s="137"/>
      <c r="TGZ90" s="137"/>
      <c r="THA90" s="137"/>
      <c r="THB90" s="137"/>
      <c r="THC90" s="137"/>
      <c r="THD90" s="137"/>
      <c r="THE90" s="137"/>
      <c r="THF90" s="137"/>
      <c r="THG90" s="137"/>
      <c r="THH90" s="137"/>
      <c r="THI90" s="137"/>
      <c r="THJ90" s="137"/>
      <c r="THK90" s="137"/>
      <c r="THL90" s="137"/>
      <c r="THM90" s="137"/>
      <c r="THN90" s="137"/>
      <c r="THO90" s="137"/>
      <c r="THP90" s="137"/>
      <c r="THQ90" s="137"/>
      <c r="THR90" s="137"/>
      <c r="THS90" s="137"/>
      <c r="THT90" s="137"/>
      <c r="THU90" s="137"/>
      <c r="THV90" s="137"/>
      <c r="THW90" s="137"/>
      <c r="THX90" s="137"/>
      <c r="THY90" s="137"/>
      <c r="THZ90" s="137"/>
      <c r="TIA90" s="137"/>
      <c r="TIB90" s="137"/>
      <c r="TIC90" s="137"/>
      <c r="TID90" s="137"/>
      <c r="TIE90" s="137"/>
      <c r="TIF90" s="137"/>
      <c r="TIG90" s="137"/>
      <c r="TIH90" s="137"/>
      <c r="TII90" s="137"/>
      <c r="TIJ90" s="137"/>
      <c r="TIK90" s="137"/>
      <c r="TIL90" s="137"/>
      <c r="TIM90" s="137"/>
      <c r="TIN90" s="137"/>
      <c r="TIO90" s="137"/>
      <c r="TIP90" s="137"/>
      <c r="TIQ90" s="137"/>
      <c r="TIR90" s="137"/>
      <c r="TIS90" s="137"/>
      <c r="TIT90" s="137"/>
      <c r="TIU90" s="137"/>
      <c r="TIV90" s="137"/>
      <c r="TIW90" s="137"/>
      <c r="TIX90" s="137"/>
      <c r="TIY90" s="137"/>
      <c r="TIZ90" s="137"/>
      <c r="TJA90" s="137"/>
      <c r="TJB90" s="137"/>
      <c r="TJC90" s="137"/>
      <c r="TJD90" s="137"/>
      <c r="TJE90" s="137"/>
      <c r="TJF90" s="137"/>
      <c r="TJG90" s="137"/>
      <c r="TJH90" s="137"/>
      <c r="TJI90" s="137"/>
      <c r="TJJ90" s="137"/>
      <c r="TJK90" s="137"/>
      <c r="TJL90" s="137"/>
      <c r="TJM90" s="137"/>
      <c r="TJN90" s="137"/>
      <c r="TJO90" s="137"/>
      <c r="TJP90" s="137"/>
      <c r="TJQ90" s="137"/>
      <c r="TJR90" s="137"/>
      <c r="TJS90" s="137"/>
      <c r="TJT90" s="137"/>
      <c r="TJU90" s="137"/>
      <c r="TJV90" s="137"/>
      <c r="TJW90" s="137"/>
      <c r="TJX90" s="137"/>
      <c r="TJY90" s="137"/>
      <c r="TJZ90" s="137"/>
      <c r="TKA90" s="137"/>
      <c r="TKB90" s="137"/>
      <c r="TKC90" s="137"/>
      <c r="TKD90" s="137"/>
      <c r="TKE90" s="137"/>
      <c r="TKF90" s="137"/>
      <c r="TKG90" s="137"/>
      <c r="TKH90" s="137"/>
      <c r="TKI90" s="137"/>
      <c r="TKJ90" s="137"/>
      <c r="TKK90" s="137"/>
      <c r="TKL90" s="137"/>
      <c r="TKM90" s="137"/>
      <c r="TKN90" s="137"/>
      <c r="TKO90" s="137"/>
      <c r="TKP90" s="137"/>
      <c r="TKQ90" s="137"/>
      <c r="TKR90" s="137"/>
      <c r="TKS90" s="137"/>
      <c r="TKT90" s="137"/>
      <c r="TKU90" s="137"/>
      <c r="TKV90" s="137"/>
      <c r="TKW90" s="137"/>
      <c r="TKX90" s="137"/>
      <c r="TKY90" s="137"/>
      <c r="TKZ90" s="137"/>
      <c r="TLA90" s="137"/>
      <c r="TLB90" s="137"/>
      <c r="TLC90" s="137"/>
      <c r="TLD90" s="137"/>
      <c r="TLE90" s="137"/>
      <c r="TLF90" s="137"/>
      <c r="TLG90" s="137"/>
      <c r="TLH90" s="137"/>
      <c r="TLI90" s="137"/>
      <c r="TLJ90" s="137"/>
      <c r="TLK90" s="137"/>
      <c r="TLL90" s="137"/>
      <c r="TLM90" s="137"/>
      <c r="TLN90" s="137"/>
      <c r="TLO90" s="137"/>
      <c r="TLP90" s="137"/>
      <c r="TLQ90" s="137"/>
      <c r="TLR90" s="137"/>
      <c r="TLS90" s="137"/>
      <c r="TLT90" s="137"/>
      <c r="TLU90" s="137"/>
      <c r="TLV90" s="137"/>
      <c r="TLW90" s="137"/>
      <c r="TLX90" s="137"/>
      <c r="TLY90" s="137"/>
      <c r="TLZ90" s="137"/>
      <c r="TMA90" s="137"/>
      <c r="TMB90" s="137"/>
      <c r="TMC90" s="137"/>
      <c r="TMD90" s="137"/>
      <c r="TME90" s="137"/>
      <c r="TMF90" s="137"/>
      <c r="TMG90" s="137"/>
      <c r="TMH90" s="137"/>
      <c r="TMI90" s="137"/>
      <c r="TMJ90" s="137"/>
      <c r="TMK90" s="137"/>
      <c r="TML90" s="137"/>
      <c r="TMM90" s="137"/>
      <c r="TMN90" s="137"/>
      <c r="TMO90" s="137"/>
      <c r="TMP90" s="137"/>
      <c r="TMQ90" s="137"/>
      <c r="TMR90" s="137"/>
      <c r="TMS90" s="137"/>
      <c r="TMT90" s="137"/>
      <c r="TMU90" s="137"/>
      <c r="TMV90" s="137"/>
      <c r="TMW90" s="137"/>
      <c r="TMX90" s="137"/>
      <c r="TMY90" s="137"/>
      <c r="TMZ90" s="137"/>
      <c r="TNA90" s="137"/>
      <c r="TNB90" s="137"/>
      <c r="TNC90" s="137"/>
      <c r="TND90" s="137"/>
      <c r="TNE90" s="137"/>
      <c r="TNF90" s="137"/>
      <c r="TNG90" s="137"/>
      <c r="TNH90" s="137"/>
      <c r="TNI90" s="137"/>
      <c r="TNJ90" s="137"/>
      <c r="TNK90" s="137"/>
      <c r="TNL90" s="137"/>
      <c r="TNM90" s="137"/>
      <c r="TNN90" s="137"/>
      <c r="TNO90" s="137"/>
      <c r="TNP90" s="137"/>
      <c r="TNQ90" s="137"/>
      <c r="TNR90" s="137"/>
      <c r="TNS90" s="137"/>
      <c r="TNT90" s="137"/>
      <c r="TNU90" s="137"/>
      <c r="TNV90" s="137"/>
      <c r="TNW90" s="137"/>
      <c r="TNX90" s="137"/>
      <c r="TNY90" s="137"/>
      <c r="TNZ90" s="137"/>
      <c r="TOA90" s="137"/>
      <c r="TOB90" s="137"/>
      <c r="TOC90" s="137"/>
      <c r="TOD90" s="137"/>
      <c r="TOE90" s="137"/>
      <c r="TOF90" s="137"/>
      <c r="TOG90" s="137"/>
      <c r="TOH90" s="137"/>
      <c r="TOI90" s="137"/>
      <c r="TOJ90" s="137"/>
      <c r="TOK90" s="137"/>
      <c r="TOL90" s="137"/>
      <c r="TOM90" s="137"/>
      <c r="TON90" s="137"/>
      <c r="TOO90" s="137"/>
      <c r="TOP90" s="137"/>
      <c r="TOQ90" s="137"/>
      <c r="TOR90" s="137"/>
      <c r="TOS90" s="137"/>
      <c r="TOT90" s="137"/>
      <c r="TOU90" s="137"/>
      <c r="TOV90" s="137"/>
      <c r="TOW90" s="137"/>
      <c r="TOX90" s="137"/>
      <c r="TOY90" s="137"/>
      <c r="TOZ90" s="137"/>
      <c r="TPA90" s="137"/>
      <c r="TPB90" s="137"/>
      <c r="TPC90" s="137"/>
      <c r="TPD90" s="137"/>
      <c r="TPE90" s="137"/>
      <c r="TPF90" s="137"/>
      <c r="TPG90" s="137"/>
      <c r="TPH90" s="137"/>
      <c r="TPI90" s="137"/>
      <c r="TPJ90" s="137"/>
      <c r="TPK90" s="137"/>
      <c r="TPL90" s="137"/>
      <c r="TPM90" s="137"/>
      <c r="TPN90" s="137"/>
      <c r="TPO90" s="137"/>
      <c r="TPP90" s="137"/>
      <c r="TPQ90" s="137"/>
      <c r="TPR90" s="137"/>
      <c r="TPS90" s="137"/>
      <c r="TPT90" s="137"/>
      <c r="TPU90" s="137"/>
      <c r="TPV90" s="137"/>
      <c r="TPW90" s="137"/>
      <c r="TPX90" s="137"/>
      <c r="TPY90" s="137"/>
      <c r="TPZ90" s="137"/>
      <c r="TQA90" s="137"/>
      <c r="TQB90" s="137"/>
      <c r="TQC90" s="137"/>
      <c r="TQD90" s="137"/>
      <c r="TQE90" s="137"/>
      <c r="TQF90" s="137"/>
      <c r="TQG90" s="137"/>
      <c r="TQH90" s="137"/>
      <c r="TQI90" s="137"/>
      <c r="TQJ90" s="137"/>
      <c r="TQK90" s="137"/>
      <c r="TQL90" s="137"/>
      <c r="TQM90" s="137"/>
      <c r="TQN90" s="137"/>
      <c r="TQO90" s="137"/>
      <c r="TQP90" s="137"/>
      <c r="TQQ90" s="137"/>
      <c r="TQR90" s="137"/>
      <c r="TQS90" s="137"/>
      <c r="TQT90" s="137"/>
      <c r="TQU90" s="137"/>
      <c r="TQV90" s="137"/>
      <c r="TQW90" s="137"/>
      <c r="TQX90" s="137"/>
      <c r="TQY90" s="137"/>
      <c r="TQZ90" s="137"/>
      <c r="TRA90" s="137"/>
      <c r="TRB90" s="137"/>
      <c r="TRC90" s="137"/>
      <c r="TRD90" s="137"/>
      <c r="TRE90" s="137"/>
      <c r="TRF90" s="137"/>
      <c r="TRG90" s="137"/>
      <c r="TRH90" s="137"/>
      <c r="TRI90" s="137"/>
      <c r="TRJ90" s="137"/>
      <c r="TRK90" s="137"/>
      <c r="TRL90" s="137"/>
      <c r="TRM90" s="137"/>
      <c r="TRN90" s="137"/>
      <c r="TRO90" s="137"/>
      <c r="TRP90" s="137"/>
      <c r="TRQ90" s="137"/>
      <c r="TRR90" s="137"/>
      <c r="TRS90" s="137"/>
      <c r="TRT90" s="137"/>
      <c r="TRU90" s="137"/>
      <c r="TRV90" s="137"/>
      <c r="TRW90" s="137"/>
      <c r="TRX90" s="137"/>
      <c r="TRY90" s="137"/>
      <c r="TRZ90" s="137"/>
      <c r="TSA90" s="137"/>
      <c r="TSB90" s="137"/>
      <c r="TSC90" s="137"/>
      <c r="TSD90" s="137"/>
      <c r="TSE90" s="137"/>
      <c r="TSF90" s="137"/>
      <c r="TSG90" s="137"/>
      <c r="TSH90" s="137"/>
      <c r="TSI90" s="137"/>
      <c r="TSJ90" s="137"/>
      <c r="TSK90" s="137"/>
      <c r="TSL90" s="137"/>
      <c r="TSM90" s="137"/>
      <c r="TSN90" s="137"/>
      <c r="TSO90" s="137"/>
      <c r="TSP90" s="137"/>
      <c r="TSQ90" s="137"/>
      <c r="TSR90" s="137"/>
      <c r="TSS90" s="137"/>
      <c r="TST90" s="137"/>
      <c r="TSU90" s="137"/>
      <c r="TSV90" s="137"/>
      <c r="TSW90" s="137"/>
      <c r="TSX90" s="137"/>
      <c r="TSY90" s="137"/>
      <c r="TSZ90" s="137"/>
      <c r="TTA90" s="137"/>
      <c r="TTB90" s="137"/>
      <c r="TTC90" s="137"/>
      <c r="TTD90" s="137"/>
      <c r="TTE90" s="137"/>
      <c r="TTF90" s="137"/>
      <c r="TTG90" s="137"/>
      <c r="TTH90" s="137"/>
      <c r="TTI90" s="137"/>
      <c r="TTJ90" s="137"/>
      <c r="TTK90" s="137"/>
      <c r="TTL90" s="137"/>
      <c r="TTM90" s="137"/>
      <c r="TTN90" s="137"/>
      <c r="TTO90" s="137"/>
      <c r="TTP90" s="137"/>
      <c r="TTQ90" s="137"/>
      <c r="TTR90" s="137"/>
      <c r="TTS90" s="137"/>
      <c r="TTT90" s="137"/>
      <c r="TTU90" s="137"/>
      <c r="TTV90" s="137"/>
      <c r="TTW90" s="137"/>
      <c r="TTX90" s="137"/>
      <c r="TTY90" s="137"/>
      <c r="TTZ90" s="137"/>
      <c r="TUA90" s="137"/>
      <c r="TUB90" s="137"/>
      <c r="TUC90" s="137"/>
      <c r="TUD90" s="137"/>
      <c r="TUE90" s="137"/>
      <c r="TUF90" s="137"/>
      <c r="TUG90" s="137"/>
      <c r="TUH90" s="137"/>
      <c r="TUI90" s="137"/>
      <c r="TUJ90" s="137"/>
      <c r="TUK90" s="137"/>
      <c r="TUL90" s="137"/>
      <c r="TUM90" s="137"/>
      <c r="TUN90" s="137"/>
      <c r="TUO90" s="137"/>
      <c r="TUP90" s="137"/>
      <c r="TUQ90" s="137"/>
      <c r="TUR90" s="137"/>
      <c r="TUS90" s="137"/>
      <c r="TUT90" s="137"/>
      <c r="TUU90" s="137"/>
      <c r="TUV90" s="137"/>
      <c r="TUW90" s="137"/>
      <c r="TUX90" s="137"/>
      <c r="TUY90" s="137"/>
      <c r="TUZ90" s="137"/>
      <c r="TVA90" s="137"/>
      <c r="TVB90" s="137"/>
      <c r="TVC90" s="137"/>
      <c r="TVD90" s="137"/>
      <c r="TVE90" s="137"/>
      <c r="TVF90" s="137"/>
      <c r="TVG90" s="137"/>
      <c r="TVH90" s="137"/>
      <c r="TVI90" s="137"/>
      <c r="TVJ90" s="137"/>
      <c r="TVK90" s="137"/>
      <c r="TVL90" s="137"/>
      <c r="TVM90" s="137"/>
      <c r="TVN90" s="137"/>
      <c r="TVO90" s="137"/>
      <c r="TVP90" s="137"/>
      <c r="TVQ90" s="137"/>
      <c r="TVR90" s="137"/>
      <c r="TVS90" s="137"/>
      <c r="TVT90" s="137"/>
      <c r="TVU90" s="137"/>
      <c r="TVV90" s="137"/>
      <c r="TVW90" s="137"/>
      <c r="TVX90" s="137"/>
      <c r="TVY90" s="137"/>
      <c r="TVZ90" s="137"/>
      <c r="TWA90" s="137"/>
      <c r="TWB90" s="137"/>
      <c r="TWC90" s="137"/>
      <c r="TWD90" s="137"/>
      <c r="TWE90" s="137"/>
      <c r="TWF90" s="137"/>
      <c r="TWG90" s="137"/>
      <c r="TWH90" s="137"/>
      <c r="TWI90" s="137"/>
      <c r="TWJ90" s="137"/>
      <c r="TWK90" s="137"/>
      <c r="TWL90" s="137"/>
      <c r="TWM90" s="137"/>
      <c r="TWN90" s="137"/>
      <c r="TWO90" s="137"/>
      <c r="TWP90" s="137"/>
      <c r="TWQ90" s="137"/>
      <c r="TWR90" s="137"/>
      <c r="TWS90" s="137"/>
      <c r="TWT90" s="137"/>
      <c r="TWU90" s="137"/>
      <c r="TWV90" s="137"/>
      <c r="TWW90" s="137"/>
      <c r="TWX90" s="137"/>
      <c r="TWY90" s="137"/>
      <c r="TWZ90" s="137"/>
      <c r="TXA90" s="137"/>
      <c r="TXB90" s="137"/>
      <c r="TXC90" s="137"/>
      <c r="TXD90" s="137"/>
      <c r="TXE90" s="137"/>
      <c r="TXF90" s="137"/>
      <c r="TXG90" s="137"/>
      <c r="TXH90" s="137"/>
      <c r="TXI90" s="137"/>
      <c r="TXJ90" s="137"/>
      <c r="TXK90" s="137"/>
      <c r="TXL90" s="137"/>
      <c r="TXM90" s="137"/>
      <c r="TXN90" s="137"/>
      <c r="TXO90" s="137"/>
      <c r="TXP90" s="137"/>
      <c r="TXQ90" s="137"/>
      <c r="TXR90" s="137"/>
      <c r="TXS90" s="137"/>
      <c r="TXT90" s="137"/>
      <c r="TXU90" s="137"/>
      <c r="TXV90" s="137"/>
      <c r="TXW90" s="137"/>
      <c r="TXX90" s="137"/>
      <c r="TXY90" s="137"/>
      <c r="TXZ90" s="137"/>
      <c r="TYA90" s="137"/>
      <c r="TYB90" s="137"/>
      <c r="TYC90" s="137"/>
      <c r="TYD90" s="137"/>
      <c r="TYE90" s="137"/>
      <c r="TYF90" s="137"/>
      <c r="TYG90" s="137"/>
      <c r="TYH90" s="137"/>
      <c r="TYI90" s="137"/>
      <c r="TYJ90" s="137"/>
      <c r="TYK90" s="137"/>
      <c r="TYL90" s="137"/>
      <c r="TYM90" s="137"/>
      <c r="TYN90" s="137"/>
      <c r="TYO90" s="137"/>
      <c r="TYP90" s="137"/>
      <c r="TYQ90" s="137"/>
      <c r="TYR90" s="137"/>
      <c r="TYS90" s="137"/>
      <c r="TYT90" s="137"/>
      <c r="TYU90" s="137"/>
      <c r="TYV90" s="137"/>
      <c r="TYW90" s="137"/>
      <c r="TYX90" s="137"/>
      <c r="TYY90" s="137"/>
      <c r="TYZ90" s="137"/>
      <c r="TZA90" s="137"/>
      <c r="TZB90" s="137"/>
      <c r="TZC90" s="137"/>
      <c r="TZD90" s="137"/>
      <c r="TZE90" s="137"/>
      <c r="TZF90" s="137"/>
      <c r="TZG90" s="137"/>
      <c r="TZH90" s="137"/>
      <c r="TZI90" s="137"/>
      <c r="TZJ90" s="137"/>
      <c r="TZK90" s="137"/>
      <c r="TZL90" s="137"/>
      <c r="TZM90" s="137"/>
      <c r="TZN90" s="137"/>
      <c r="TZO90" s="137"/>
      <c r="TZP90" s="137"/>
      <c r="TZQ90" s="137"/>
      <c r="TZR90" s="137"/>
      <c r="TZS90" s="137"/>
      <c r="TZT90" s="137"/>
      <c r="TZU90" s="137"/>
      <c r="TZV90" s="137"/>
      <c r="TZW90" s="137"/>
      <c r="TZX90" s="137"/>
      <c r="TZY90" s="137"/>
      <c r="TZZ90" s="137"/>
      <c r="UAA90" s="137"/>
      <c r="UAB90" s="137"/>
      <c r="UAC90" s="137"/>
      <c r="UAD90" s="137"/>
      <c r="UAE90" s="137"/>
      <c r="UAF90" s="137"/>
      <c r="UAG90" s="137"/>
      <c r="UAH90" s="137"/>
      <c r="UAI90" s="137"/>
      <c r="UAJ90" s="137"/>
      <c r="UAK90" s="137"/>
      <c r="UAL90" s="137"/>
      <c r="UAM90" s="137"/>
      <c r="UAN90" s="137"/>
      <c r="UAO90" s="137"/>
      <c r="UAP90" s="137"/>
      <c r="UAQ90" s="137"/>
      <c r="UAR90" s="137"/>
      <c r="UAS90" s="137"/>
      <c r="UAT90" s="137"/>
      <c r="UAU90" s="137"/>
      <c r="UAV90" s="137"/>
      <c r="UAW90" s="137"/>
      <c r="UAX90" s="137"/>
      <c r="UAY90" s="137"/>
      <c r="UAZ90" s="137"/>
      <c r="UBA90" s="137"/>
      <c r="UBB90" s="137"/>
      <c r="UBC90" s="137"/>
      <c r="UBD90" s="137"/>
      <c r="UBE90" s="137"/>
      <c r="UBF90" s="137"/>
      <c r="UBG90" s="137"/>
      <c r="UBH90" s="137"/>
      <c r="UBI90" s="137"/>
      <c r="UBJ90" s="137"/>
      <c r="UBK90" s="137"/>
      <c r="UBL90" s="137"/>
      <c r="UBM90" s="137"/>
      <c r="UBN90" s="137"/>
      <c r="UBO90" s="137"/>
      <c r="UBP90" s="137"/>
      <c r="UBQ90" s="137"/>
      <c r="UBR90" s="137"/>
      <c r="UBS90" s="137"/>
      <c r="UBT90" s="137"/>
      <c r="UBU90" s="137"/>
      <c r="UBV90" s="137"/>
      <c r="UBW90" s="137"/>
      <c r="UBX90" s="137"/>
      <c r="UBY90" s="137"/>
      <c r="UBZ90" s="137"/>
      <c r="UCA90" s="137"/>
      <c r="UCB90" s="137"/>
      <c r="UCC90" s="137"/>
      <c r="UCD90" s="137"/>
      <c r="UCE90" s="137"/>
      <c r="UCF90" s="137"/>
      <c r="UCG90" s="137"/>
      <c r="UCH90" s="137"/>
      <c r="UCI90" s="137"/>
      <c r="UCJ90" s="137"/>
      <c r="UCK90" s="137"/>
      <c r="UCL90" s="137"/>
      <c r="UCM90" s="137"/>
      <c r="UCN90" s="137"/>
      <c r="UCO90" s="137"/>
      <c r="UCP90" s="137"/>
      <c r="UCQ90" s="137"/>
      <c r="UCR90" s="137"/>
      <c r="UCS90" s="137"/>
      <c r="UCT90" s="137"/>
      <c r="UCU90" s="137"/>
      <c r="UCV90" s="137"/>
      <c r="UCW90" s="137"/>
      <c r="UCX90" s="137"/>
      <c r="UCY90" s="137"/>
      <c r="UCZ90" s="137"/>
      <c r="UDA90" s="137"/>
      <c r="UDB90" s="137"/>
      <c r="UDC90" s="137"/>
      <c r="UDD90" s="137"/>
      <c r="UDE90" s="137"/>
      <c r="UDF90" s="137"/>
      <c r="UDG90" s="137"/>
      <c r="UDH90" s="137"/>
      <c r="UDI90" s="137"/>
      <c r="UDJ90" s="137"/>
      <c r="UDK90" s="137"/>
      <c r="UDL90" s="137"/>
      <c r="UDM90" s="137"/>
      <c r="UDN90" s="137"/>
      <c r="UDO90" s="137"/>
      <c r="UDP90" s="137"/>
      <c r="UDQ90" s="137"/>
      <c r="UDR90" s="137"/>
      <c r="UDS90" s="137"/>
      <c r="UDT90" s="137"/>
      <c r="UDU90" s="137"/>
      <c r="UDV90" s="137"/>
      <c r="UDW90" s="137"/>
      <c r="UDX90" s="137"/>
      <c r="UDY90" s="137"/>
      <c r="UDZ90" s="137"/>
      <c r="UEA90" s="137"/>
      <c r="UEB90" s="137"/>
      <c r="UEC90" s="137"/>
      <c r="UED90" s="137"/>
      <c r="UEE90" s="137"/>
      <c r="UEF90" s="137"/>
      <c r="UEG90" s="137"/>
      <c r="UEH90" s="137"/>
      <c r="UEI90" s="137"/>
      <c r="UEJ90" s="137"/>
      <c r="UEK90" s="137"/>
      <c r="UEL90" s="137"/>
      <c r="UEM90" s="137"/>
      <c r="UEN90" s="137"/>
      <c r="UEO90" s="137"/>
      <c r="UEP90" s="137"/>
      <c r="UEQ90" s="137"/>
      <c r="UER90" s="137"/>
      <c r="UES90" s="137"/>
      <c r="UET90" s="137"/>
      <c r="UEU90" s="137"/>
      <c r="UEV90" s="137"/>
      <c r="UEW90" s="137"/>
      <c r="UEX90" s="137"/>
      <c r="UEY90" s="137"/>
      <c r="UEZ90" s="137"/>
      <c r="UFA90" s="137"/>
      <c r="UFB90" s="137"/>
      <c r="UFC90" s="137"/>
      <c r="UFD90" s="137"/>
      <c r="UFE90" s="137"/>
      <c r="UFF90" s="137"/>
      <c r="UFG90" s="137"/>
      <c r="UFH90" s="137"/>
      <c r="UFI90" s="137"/>
      <c r="UFJ90" s="137"/>
      <c r="UFK90" s="137"/>
      <c r="UFL90" s="137"/>
      <c r="UFM90" s="137"/>
      <c r="UFN90" s="137"/>
      <c r="UFO90" s="137"/>
      <c r="UFP90" s="137"/>
      <c r="UFQ90" s="137"/>
      <c r="UFR90" s="137"/>
      <c r="UFS90" s="137"/>
      <c r="UFT90" s="137"/>
      <c r="UFU90" s="137"/>
      <c r="UFV90" s="137"/>
      <c r="UFW90" s="137"/>
      <c r="UFX90" s="137"/>
      <c r="UFY90" s="137"/>
      <c r="UFZ90" s="137"/>
      <c r="UGA90" s="137"/>
      <c r="UGB90" s="137"/>
      <c r="UGC90" s="137"/>
      <c r="UGD90" s="137"/>
      <c r="UGE90" s="137"/>
      <c r="UGF90" s="137"/>
      <c r="UGG90" s="137"/>
      <c r="UGH90" s="137"/>
      <c r="UGI90" s="137"/>
      <c r="UGJ90" s="137"/>
      <c r="UGK90" s="137"/>
      <c r="UGL90" s="137"/>
      <c r="UGM90" s="137"/>
      <c r="UGN90" s="137"/>
      <c r="UGO90" s="137"/>
      <c r="UGP90" s="137"/>
      <c r="UGQ90" s="137"/>
      <c r="UGR90" s="137"/>
      <c r="UGS90" s="137"/>
      <c r="UGT90" s="137"/>
      <c r="UGU90" s="137"/>
      <c r="UGV90" s="137"/>
      <c r="UGW90" s="137"/>
      <c r="UGX90" s="137"/>
      <c r="UGY90" s="137"/>
      <c r="UGZ90" s="137"/>
      <c r="UHA90" s="137"/>
      <c r="UHB90" s="137"/>
      <c r="UHC90" s="137"/>
      <c r="UHD90" s="137"/>
      <c r="UHE90" s="137"/>
      <c r="UHF90" s="137"/>
      <c r="UHG90" s="137"/>
      <c r="UHH90" s="137"/>
      <c r="UHI90" s="137"/>
      <c r="UHJ90" s="137"/>
      <c r="UHK90" s="137"/>
      <c r="UHL90" s="137"/>
      <c r="UHM90" s="137"/>
      <c r="UHN90" s="137"/>
      <c r="UHO90" s="137"/>
      <c r="UHP90" s="137"/>
      <c r="UHQ90" s="137"/>
      <c r="UHR90" s="137"/>
      <c r="UHS90" s="137"/>
      <c r="UHT90" s="137"/>
      <c r="UHU90" s="137"/>
      <c r="UHV90" s="137"/>
      <c r="UHW90" s="137"/>
      <c r="UHX90" s="137"/>
      <c r="UHY90" s="137"/>
      <c r="UHZ90" s="137"/>
      <c r="UIA90" s="137"/>
      <c r="UIB90" s="137"/>
      <c r="UIC90" s="137"/>
      <c r="UID90" s="137"/>
      <c r="UIE90" s="137"/>
      <c r="UIF90" s="137"/>
      <c r="UIG90" s="137"/>
      <c r="UIH90" s="137"/>
      <c r="UII90" s="137"/>
      <c r="UIJ90" s="137"/>
      <c r="UIK90" s="137"/>
      <c r="UIL90" s="137"/>
      <c r="UIM90" s="137"/>
      <c r="UIN90" s="137"/>
      <c r="UIO90" s="137"/>
      <c r="UIP90" s="137"/>
      <c r="UIQ90" s="137"/>
      <c r="UIR90" s="137"/>
      <c r="UIS90" s="137"/>
      <c r="UIT90" s="137"/>
      <c r="UIU90" s="137"/>
      <c r="UIV90" s="137"/>
      <c r="UIW90" s="137"/>
      <c r="UIX90" s="137"/>
      <c r="UIY90" s="137"/>
      <c r="UIZ90" s="137"/>
      <c r="UJA90" s="137"/>
      <c r="UJB90" s="137"/>
      <c r="UJC90" s="137"/>
      <c r="UJD90" s="137"/>
      <c r="UJE90" s="137"/>
      <c r="UJF90" s="137"/>
      <c r="UJG90" s="137"/>
      <c r="UJH90" s="137"/>
      <c r="UJI90" s="137"/>
      <c r="UJJ90" s="137"/>
      <c r="UJK90" s="137"/>
      <c r="UJL90" s="137"/>
      <c r="UJM90" s="137"/>
      <c r="UJN90" s="137"/>
      <c r="UJO90" s="137"/>
      <c r="UJP90" s="137"/>
      <c r="UJQ90" s="137"/>
      <c r="UJR90" s="137"/>
      <c r="UJS90" s="137"/>
      <c r="UJT90" s="137"/>
      <c r="UJU90" s="137"/>
      <c r="UJV90" s="137"/>
      <c r="UJW90" s="137"/>
      <c r="UJX90" s="137"/>
      <c r="UJY90" s="137"/>
      <c r="UJZ90" s="137"/>
      <c r="UKA90" s="137"/>
      <c r="UKB90" s="137"/>
      <c r="UKC90" s="137"/>
      <c r="UKD90" s="137"/>
      <c r="UKE90" s="137"/>
      <c r="UKF90" s="137"/>
      <c r="UKG90" s="137"/>
      <c r="UKH90" s="137"/>
      <c r="UKI90" s="137"/>
      <c r="UKJ90" s="137"/>
      <c r="UKK90" s="137"/>
      <c r="UKL90" s="137"/>
      <c r="UKM90" s="137"/>
      <c r="UKN90" s="137"/>
      <c r="UKO90" s="137"/>
      <c r="UKP90" s="137"/>
      <c r="UKQ90" s="137"/>
      <c r="UKR90" s="137"/>
      <c r="UKS90" s="137"/>
      <c r="UKT90" s="137"/>
      <c r="UKU90" s="137"/>
      <c r="UKV90" s="137"/>
      <c r="UKW90" s="137"/>
      <c r="UKX90" s="137"/>
      <c r="UKY90" s="137"/>
      <c r="UKZ90" s="137"/>
      <c r="ULA90" s="137"/>
      <c r="ULB90" s="137"/>
      <c r="ULC90" s="137"/>
      <c r="ULD90" s="137"/>
      <c r="ULE90" s="137"/>
      <c r="ULF90" s="137"/>
      <c r="ULG90" s="137"/>
      <c r="ULH90" s="137"/>
      <c r="ULI90" s="137"/>
      <c r="ULJ90" s="137"/>
      <c r="ULK90" s="137"/>
      <c r="ULL90" s="137"/>
      <c r="ULM90" s="137"/>
      <c r="ULN90" s="137"/>
      <c r="ULO90" s="137"/>
      <c r="ULP90" s="137"/>
      <c r="ULQ90" s="137"/>
      <c r="ULR90" s="137"/>
      <c r="ULS90" s="137"/>
      <c r="ULT90" s="137"/>
      <c r="ULU90" s="137"/>
      <c r="ULV90" s="137"/>
      <c r="ULW90" s="137"/>
      <c r="ULX90" s="137"/>
      <c r="ULY90" s="137"/>
      <c r="ULZ90" s="137"/>
      <c r="UMA90" s="137"/>
      <c r="UMB90" s="137"/>
      <c r="UMC90" s="137"/>
      <c r="UMD90" s="137"/>
      <c r="UME90" s="137"/>
      <c r="UMF90" s="137"/>
      <c r="UMG90" s="137"/>
      <c r="UMH90" s="137"/>
      <c r="UMI90" s="137"/>
      <c r="UMJ90" s="137"/>
      <c r="UMK90" s="137"/>
      <c r="UML90" s="137"/>
      <c r="UMM90" s="137"/>
      <c r="UMN90" s="137"/>
      <c r="UMO90" s="137"/>
      <c r="UMP90" s="137"/>
      <c r="UMQ90" s="137"/>
      <c r="UMR90" s="137"/>
      <c r="UMS90" s="137"/>
      <c r="UMT90" s="137"/>
      <c r="UMU90" s="137"/>
      <c r="UMV90" s="137"/>
      <c r="UMW90" s="137"/>
      <c r="UMX90" s="137"/>
      <c r="UMY90" s="137"/>
      <c r="UMZ90" s="137"/>
      <c r="UNA90" s="137"/>
      <c r="UNB90" s="137"/>
      <c r="UNC90" s="137"/>
      <c r="UND90" s="137"/>
      <c r="UNE90" s="137"/>
      <c r="UNF90" s="137"/>
      <c r="UNG90" s="137"/>
      <c r="UNH90" s="137"/>
      <c r="UNI90" s="137"/>
      <c r="UNJ90" s="137"/>
      <c r="UNK90" s="137"/>
      <c r="UNL90" s="137"/>
      <c r="UNM90" s="137"/>
      <c r="UNN90" s="137"/>
      <c r="UNO90" s="137"/>
      <c r="UNP90" s="137"/>
      <c r="UNQ90" s="137"/>
      <c r="UNR90" s="137"/>
      <c r="UNS90" s="137"/>
      <c r="UNT90" s="137"/>
      <c r="UNU90" s="137"/>
      <c r="UNV90" s="137"/>
      <c r="UNW90" s="137"/>
      <c r="UNX90" s="137"/>
      <c r="UNY90" s="137"/>
      <c r="UNZ90" s="137"/>
      <c r="UOA90" s="137"/>
      <c r="UOB90" s="137"/>
      <c r="UOC90" s="137"/>
      <c r="UOD90" s="137"/>
      <c r="UOE90" s="137"/>
      <c r="UOF90" s="137"/>
      <c r="UOG90" s="137"/>
      <c r="UOH90" s="137"/>
      <c r="UOI90" s="137"/>
      <c r="UOJ90" s="137"/>
      <c r="UOK90" s="137"/>
      <c r="UOL90" s="137"/>
      <c r="UOM90" s="137"/>
      <c r="UON90" s="137"/>
      <c r="UOO90" s="137"/>
      <c r="UOP90" s="137"/>
      <c r="UOQ90" s="137"/>
      <c r="UOR90" s="137"/>
      <c r="UOS90" s="137"/>
      <c r="UOT90" s="137"/>
      <c r="UOU90" s="137"/>
      <c r="UOV90" s="137"/>
      <c r="UOW90" s="137"/>
      <c r="UOX90" s="137"/>
      <c r="UOY90" s="137"/>
      <c r="UOZ90" s="137"/>
      <c r="UPA90" s="137"/>
      <c r="UPB90" s="137"/>
      <c r="UPC90" s="137"/>
      <c r="UPD90" s="137"/>
      <c r="UPE90" s="137"/>
      <c r="UPF90" s="137"/>
      <c r="UPG90" s="137"/>
      <c r="UPH90" s="137"/>
      <c r="UPI90" s="137"/>
      <c r="UPJ90" s="137"/>
      <c r="UPK90" s="137"/>
      <c r="UPL90" s="137"/>
      <c r="UPM90" s="137"/>
      <c r="UPN90" s="137"/>
      <c r="UPO90" s="137"/>
      <c r="UPP90" s="137"/>
      <c r="UPQ90" s="137"/>
      <c r="UPR90" s="137"/>
      <c r="UPS90" s="137"/>
      <c r="UPT90" s="137"/>
      <c r="UPU90" s="137"/>
      <c r="UPV90" s="137"/>
      <c r="UPW90" s="137"/>
      <c r="UPX90" s="137"/>
      <c r="UPY90" s="137"/>
      <c r="UPZ90" s="137"/>
      <c r="UQA90" s="137"/>
      <c r="UQB90" s="137"/>
      <c r="UQC90" s="137"/>
      <c r="UQD90" s="137"/>
      <c r="UQE90" s="137"/>
      <c r="UQF90" s="137"/>
      <c r="UQG90" s="137"/>
      <c r="UQH90" s="137"/>
      <c r="UQI90" s="137"/>
      <c r="UQJ90" s="137"/>
      <c r="UQK90" s="137"/>
      <c r="UQL90" s="137"/>
      <c r="UQM90" s="137"/>
      <c r="UQN90" s="137"/>
      <c r="UQO90" s="137"/>
      <c r="UQP90" s="137"/>
      <c r="UQQ90" s="137"/>
      <c r="UQR90" s="137"/>
      <c r="UQS90" s="137"/>
      <c r="UQT90" s="137"/>
      <c r="UQU90" s="137"/>
      <c r="UQV90" s="137"/>
      <c r="UQW90" s="137"/>
      <c r="UQX90" s="137"/>
      <c r="UQY90" s="137"/>
      <c r="UQZ90" s="137"/>
      <c r="URA90" s="137"/>
      <c r="URB90" s="137"/>
      <c r="URC90" s="137"/>
      <c r="URD90" s="137"/>
      <c r="URE90" s="137"/>
      <c r="URF90" s="137"/>
      <c r="URG90" s="137"/>
      <c r="URH90" s="137"/>
      <c r="URI90" s="137"/>
      <c r="URJ90" s="137"/>
      <c r="URK90" s="137"/>
      <c r="URL90" s="137"/>
      <c r="URM90" s="137"/>
      <c r="URN90" s="137"/>
      <c r="URO90" s="137"/>
      <c r="URP90" s="137"/>
      <c r="URQ90" s="137"/>
      <c r="URR90" s="137"/>
      <c r="URS90" s="137"/>
      <c r="URT90" s="137"/>
      <c r="URU90" s="137"/>
      <c r="URV90" s="137"/>
      <c r="URW90" s="137"/>
      <c r="URX90" s="137"/>
      <c r="URY90" s="137"/>
      <c r="URZ90" s="137"/>
      <c r="USA90" s="137"/>
      <c r="USB90" s="137"/>
      <c r="USC90" s="137"/>
      <c r="USD90" s="137"/>
      <c r="USE90" s="137"/>
      <c r="USF90" s="137"/>
      <c r="USG90" s="137"/>
      <c r="USH90" s="137"/>
      <c r="USI90" s="137"/>
      <c r="USJ90" s="137"/>
      <c r="USK90" s="137"/>
      <c r="USL90" s="137"/>
      <c r="USM90" s="137"/>
      <c r="USN90" s="137"/>
      <c r="USO90" s="137"/>
      <c r="USP90" s="137"/>
      <c r="USQ90" s="137"/>
      <c r="USR90" s="137"/>
      <c r="USS90" s="137"/>
      <c r="UST90" s="137"/>
      <c r="USU90" s="137"/>
      <c r="USV90" s="137"/>
      <c r="USW90" s="137"/>
      <c r="USX90" s="137"/>
      <c r="USY90" s="137"/>
      <c r="USZ90" s="137"/>
      <c r="UTA90" s="137"/>
      <c r="UTB90" s="137"/>
      <c r="UTC90" s="137"/>
      <c r="UTD90" s="137"/>
      <c r="UTE90" s="137"/>
      <c r="UTF90" s="137"/>
      <c r="UTG90" s="137"/>
      <c r="UTH90" s="137"/>
      <c r="UTI90" s="137"/>
      <c r="UTJ90" s="137"/>
      <c r="UTK90" s="137"/>
      <c r="UTL90" s="137"/>
      <c r="UTM90" s="137"/>
      <c r="UTN90" s="137"/>
      <c r="UTO90" s="137"/>
      <c r="UTP90" s="137"/>
      <c r="UTQ90" s="137"/>
      <c r="UTR90" s="137"/>
      <c r="UTS90" s="137"/>
      <c r="UTT90" s="137"/>
      <c r="UTU90" s="137"/>
      <c r="UTV90" s="137"/>
      <c r="UTW90" s="137"/>
      <c r="UTX90" s="137"/>
      <c r="UTY90" s="137"/>
      <c r="UTZ90" s="137"/>
      <c r="UUA90" s="137"/>
      <c r="UUB90" s="137"/>
      <c r="UUC90" s="137"/>
      <c r="UUD90" s="137"/>
      <c r="UUE90" s="137"/>
      <c r="UUF90" s="137"/>
      <c r="UUG90" s="137"/>
      <c r="UUH90" s="137"/>
      <c r="UUI90" s="137"/>
      <c r="UUJ90" s="137"/>
      <c r="UUK90" s="137"/>
      <c r="UUL90" s="137"/>
      <c r="UUM90" s="137"/>
      <c r="UUN90" s="137"/>
      <c r="UUO90" s="137"/>
      <c r="UUP90" s="137"/>
      <c r="UUQ90" s="137"/>
      <c r="UUR90" s="137"/>
      <c r="UUS90" s="137"/>
      <c r="UUT90" s="137"/>
      <c r="UUU90" s="137"/>
      <c r="UUV90" s="137"/>
      <c r="UUW90" s="137"/>
      <c r="UUX90" s="137"/>
      <c r="UUY90" s="137"/>
      <c r="UUZ90" s="137"/>
      <c r="UVA90" s="137"/>
      <c r="UVB90" s="137"/>
      <c r="UVC90" s="137"/>
      <c r="UVD90" s="137"/>
      <c r="UVE90" s="137"/>
      <c r="UVF90" s="137"/>
      <c r="UVG90" s="137"/>
      <c r="UVH90" s="137"/>
      <c r="UVI90" s="137"/>
      <c r="UVJ90" s="137"/>
      <c r="UVK90" s="137"/>
      <c r="UVL90" s="137"/>
      <c r="UVM90" s="137"/>
      <c r="UVN90" s="137"/>
      <c r="UVO90" s="137"/>
      <c r="UVP90" s="137"/>
      <c r="UVQ90" s="137"/>
      <c r="UVR90" s="137"/>
      <c r="UVS90" s="137"/>
      <c r="UVT90" s="137"/>
      <c r="UVU90" s="137"/>
      <c r="UVV90" s="137"/>
      <c r="UVW90" s="137"/>
      <c r="UVX90" s="137"/>
      <c r="UVY90" s="137"/>
      <c r="UVZ90" s="137"/>
      <c r="UWA90" s="137"/>
      <c r="UWB90" s="137"/>
      <c r="UWC90" s="137"/>
      <c r="UWD90" s="137"/>
      <c r="UWE90" s="137"/>
      <c r="UWF90" s="137"/>
      <c r="UWG90" s="137"/>
      <c r="UWH90" s="137"/>
      <c r="UWI90" s="137"/>
      <c r="UWJ90" s="137"/>
      <c r="UWK90" s="137"/>
      <c r="UWL90" s="137"/>
      <c r="UWM90" s="137"/>
      <c r="UWN90" s="137"/>
      <c r="UWO90" s="137"/>
      <c r="UWP90" s="137"/>
      <c r="UWQ90" s="137"/>
      <c r="UWR90" s="137"/>
      <c r="UWS90" s="137"/>
      <c r="UWT90" s="137"/>
      <c r="UWU90" s="137"/>
      <c r="UWV90" s="137"/>
      <c r="UWW90" s="137"/>
      <c r="UWX90" s="137"/>
      <c r="UWY90" s="137"/>
      <c r="UWZ90" s="137"/>
      <c r="UXA90" s="137"/>
      <c r="UXB90" s="137"/>
      <c r="UXC90" s="137"/>
      <c r="UXD90" s="137"/>
      <c r="UXE90" s="137"/>
      <c r="UXF90" s="137"/>
      <c r="UXG90" s="137"/>
      <c r="UXH90" s="137"/>
      <c r="UXI90" s="137"/>
      <c r="UXJ90" s="137"/>
      <c r="UXK90" s="137"/>
      <c r="UXL90" s="137"/>
      <c r="UXM90" s="137"/>
      <c r="UXN90" s="137"/>
      <c r="UXO90" s="137"/>
      <c r="UXP90" s="137"/>
      <c r="UXQ90" s="137"/>
      <c r="UXR90" s="137"/>
      <c r="UXS90" s="137"/>
      <c r="UXT90" s="137"/>
      <c r="UXU90" s="137"/>
      <c r="UXV90" s="137"/>
      <c r="UXW90" s="137"/>
      <c r="UXX90" s="137"/>
      <c r="UXY90" s="137"/>
      <c r="UXZ90" s="137"/>
      <c r="UYA90" s="137"/>
      <c r="UYB90" s="137"/>
      <c r="UYC90" s="137"/>
      <c r="UYD90" s="137"/>
      <c r="UYE90" s="137"/>
      <c r="UYF90" s="137"/>
      <c r="UYG90" s="137"/>
      <c r="UYH90" s="137"/>
      <c r="UYI90" s="137"/>
      <c r="UYJ90" s="137"/>
      <c r="UYK90" s="137"/>
      <c r="UYL90" s="137"/>
      <c r="UYM90" s="137"/>
      <c r="UYN90" s="137"/>
      <c r="UYO90" s="137"/>
      <c r="UYP90" s="137"/>
      <c r="UYQ90" s="137"/>
      <c r="UYR90" s="137"/>
      <c r="UYS90" s="137"/>
      <c r="UYT90" s="137"/>
      <c r="UYU90" s="137"/>
      <c r="UYV90" s="137"/>
      <c r="UYW90" s="137"/>
      <c r="UYX90" s="137"/>
      <c r="UYY90" s="137"/>
      <c r="UYZ90" s="137"/>
      <c r="UZA90" s="137"/>
      <c r="UZB90" s="137"/>
      <c r="UZC90" s="137"/>
      <c r="UZD90" s="137"/>
      <c r="UZE90" s="137"/>
      <c r="UZF90" s="137"/>
      <c r="UZG90" s="137"/>
      <c r="UZH90" s="137"/>
      <c r="UZI90" s="137"/>
      <c r="UZJ90" s="137"/>
      <c r="UZK90" s="137"/>
      <c r="UZL90" s="137"/>
      <c r="UZM90" s="137"/>
      <c r="UZN90" s="137"/>
      <c r="UZO90" s="137"/>
      <c r="UZP90" s="137"/>
      <c r="UZQ90" s="137"/>
      <c r="UZR90" s="137"/>
      <c r="UZS90" s="137"/>
      <c r="UZT90" s="137"/>
      <c r="UZU90" s="137"/>
      <c r="UZV90" s="137"/>
      <c r="UZW90" s="137"/>
      <c r="UZX90" s="137"/>
      <c r="UZY90" s="137"/>
      <c r="UZZ90" s="137"/>
      <c r="VAA90" s="137"/>
      <c r="VAB90" s="137"/>
      <c r="VAC90" s="137"/>
      <c r="VAD90" s="137"/>
      <c r="VAE90" s="137"/>
      <c r="VAF90" s="137"/>
      <c r="VAG90" s="137"/>
      <c r="VAH90" s="137"/>
      <c r="VAI90" s="137"/>
      <c r="VAJ90" s="137"/>
      <c r="VAK90" s="137"/>
      <c r="VAL90" s="137"/>
      <c r="VAM90" s="137"/>
      <c r="VAN90" s="137"/>
      <c r="VAO90" s="137"/>
      <c r="VAP90" s="137"/>
      <c r="VAQ90" s="137"/>
      <c r="VAR90" s="137"/>
      <c r="VAS90" s="137"/>
      <c r="VAT90" s="137"/>
      <c r="VAU90" s="137"/>
      <c r="VAV90" s="137"/>
      <c r="VAW90" s="137"/>
      <c r="VAX90" s="137"/>
      <c r="VAY90" s="137"/>
      <c r="VAZ90" s="137"/>
      <c r="VBA90" s="137"/>
      <c r="VBB90" s="137"/>
      <c r="VBC90" s="137"/>
      <c r="VBD90" s="137"/>
      <c r="VBE90" s="137"/>
      <c r="VBF90" s="137"/>
      <c r="VBG90" s="137"/>
      <c r="VBH90" s="137"/>
      <c r="VBI90" s="137"/>
      <c r="VBJ90" s="137"/>
      <c r="VBK90" s="137"/>
      <c r="VBL90" s="137"/>
      <c r="VBM90" s="137"/>
      <c r="VBN90" s="137"/>
      <c r="VBO90" s="137"/>
      <c r="VBP90" s="137"/>
      <c r="VBQ90" s="137"/>
      <c r="VBR90" s="137"/>
      <c r="VBS90" s="137"/>
      <c r="VBT90" s="137"/>
      <c r="VBU90" s="137"/>
      <c r="VBV90" s="137"/>
      <c r="VBW90" s="137"/>
      <c r="VBX90" s="137"/>
      <c r="VBY90" s="137"/>
      <c r="VBZ90" s="137"/>
      <c r="VCA90" s="137"/>
      <c r="VCB90" s="137"/>
      <c r="VCC90" s="137"/>
      <c r="VCD90" s="137"/>
      <c r="VCE90" s="137"/>
      <c r="VCF90" s="137"/>
      <c r="VCG90" s="137"/>
      <c r="VCH90" s="137"/>
      <c r="VCI90" s="137"/>
      <c r="VCJ90" s="137"/>
      <c r="VCK90" s="137"/>
      <c r="VCL90" s="137"/>
      <c r="VCM90" s="137"/>
      <c r="VCN90" s="137"/>
      <c r="VCO90" s="137"/>
      <c r="VCP90" s="137"/>
      <c r="VCQ90" s="137"/>
      <c r="VCR90" s="137"/>
      <c r="VCS90" s="137"/>
      <c r="VCT90" s="137"/>
      <c r="VCU90" s="137"/>
      <c r="VCV90" s="137"/>
      <c r="VCW90" s="137"/>
      <c r="VCX90" s="137"/>
      <c r="VCY90" s="137"/>
      <c r="VCZ90" s="137"/>
      <c r="VDA90" s="137"/>
      <c r="VDB90" s="137"/>
      <c r="VDC90" s="137"/>
      <c r="VDD90" s="137"/>
      <c r="VDE90" s="137"/>
      <c r="VDF90" s="137"/>
      <c r="VDG90" s="137"/>
      <c r="VDH90" s="137"/>
      <c r="VDI90" s="137"/>
      <c r="VDJ90" s="137"/>
      <c r="VDK90" s="137"/>
      <c r="VDL90" s="137"/>
      <c r="VDM90" s="137"/>
      <c r="VDN90" s="137"/>
      <c r="VDO90" s="137"/>
      <c r="VDP90" s="137"/>
      <c r="VDQ90" s="137"/>
      <c r="VDR90" s="137"/>
      <c r="VDS90" s="137"/>
      <c r="VDT90" s="137"/>
      <c r="VDU90" s="137"/>
      <c r="VDV90" s="137"/>
      <c r="VDW90" s="137"/>
      <c r="VDX90" s="137"/>
      <c r="VDY90" s="137"/>
      <c r="VDZ90" s="137"/>
      <c r="VEA90" s="137"/>
      <c r="VEB90" s="137"/>
      <c r="VEC90" s="137"/>
      <c r="VED90" s="137"/>
      <c r="VEE90" s="137"/>
      <c r="VEF90" s="137"/>
      <c r="VEG90" s="137"/>
      <c r="VEH90" s="137"/>
      <c r="VEI90" s="137"/>
      <c r="VEJ90" s="137"/>
      <c r="VEK90" s="137"/>
      <c r="VEL90" s="137"/>
      <c r="VEM90" s="137"/>
      <c r="VEN90" s="137"/>
      <c r="VEO90" s="137"/>
      <c r="VEP90" s="137"/>
      <c r="VEQ90" s="137"/>
      <c r="VER90" s="137"/>
      <c r="VES90" s="137"/>
      <c r="VET90" s="137"/>
      <c r="VEU90" s="137"/>
      <c r="VEV90" s="137"/>
      <c r="VEW90" s="137"/>
      <c r="VEX90" s="137"/>
      <c r="VEY90" s="137"/>
      <c r="VEZ90" s="137"/>
      <c r="VFA90" s="137"/>
      <c r="VFB90" s="137"/>
      <c r="VFC90" s="137"/>
      <c r="VFD90" s="137"/>
      <c r="VFE90" s="137"/>
      <c r="VFF90" s="137"/>
      <c r="VFG90" s="137"/>
      <c r="VFH90" s="137"/>
      <c r="VFI90" s="137"/>
      <c r="VFJ90" s="137"/>
      <c r="VFK90" s="137"/>
      <c r="VFL90" s="137"/>
      <c r="VFM90" s="137"/>
      <c r="VFN90" s="137"/>
      <c r="VFO90" s="137"/>
      <c r="VFP90" s="137"/>
      <c r="VFQ90" s="137"/>
      <c r="VFR90" s="137"/>
      <c r="VFS90" s="137"/>
      <c r="VFT90" s="137"/>
      <c r="VFU90" s="137"/>
      <c r="VFV90" s="137"/>
      <c r="VFW90" s="137"/>
      <c r="VFX90" s="137"/>
      <c r="VFY90" s="137"/>
      <c r="VFZ90" s="137"/>
      <c r="VGA90" s="137"/>
      <c r="VGB90" s="137"/>
      <c r="VGC90" s="137"/>
      <c r="VGD90" s="137"/>
      <c r="VGE90" s="137"/>
      <c r="VGF90" s="137"/>
      <c r="VGG90" s="137"/>
      <c r="VGH90" s="137"/>
      <c r="VGI90" s="137"/>
      <c r="VGJ90" s="137"/>
      <c r="VGK90" s="137"/>
      <c r="VGL90" s="137"/>
      <c r="VGM90" s="137"/>
      <c r="VGN90" s="137"/>
      <c r="VGO90" s="137"/>
      <c r="VGP90" s="137"/>
      <c r="VGQ90" s="137"/>
      <c r="VGR90" s="137"/>
      <c r="VGS90" s="137"/>
      <c r="VGT90" s="137"/>
      <c r="VGU90" s="137"/>
      <c r="VGV90" s="137"/>
      <c r="VGW90" s="137"/>
      <c r="VGX90" s="137"/>
      <c r="VGY90" s="137"/>
      <c r="VGZ90" s="137"/>
      <c r="VHA90" s="137"/>
      <c r="VHB90" s="137"/>
      <c r="VHC90" s="137"/>
      <c r="VHD90" s="137"/>
      <c r="VHE90" s="137"/>
      <c r="VHF90" s="137"/>
      <c r="VHG90" s="137"/>
      <c r="VHH90" s="137"/>
      <c r="VHI90" s="137"/>
      <c r="VHJ90" s="137"/>
      <c r="VHK90" s="137"/>
      <c r="VHL90" s="137"/>
      <c r="VHM90" s="137"/>
      <c r="VHN90" s="137"/>
      <c r="VHO90" s="137"/>
      <c r="VHP90" s="137"/>
      <c r="VHQ90" s="137"/>
      <c r="VHR90" s="137"/>
      <c r="VHS90" s="137"/>
      <c r="VHT90" s="137"/>
      <c r="VHU90" s="137"/>
      <c r="VHV90" s="137"/>
      <c r="VHW90" s="137"/>
      <c r="VHX90" s="137"/>
      <c r="VHY90" s="137"/>
      <c r="VHZ90" s="137"/>
      <c r="VIA90" s="137"/>
      <c r="VIB90" s="137"/>
      <c r="VIC90" s="137"/>
      <c r="VID90" s="137"/>
      <c r="VIE90" s="137"/>
      <c r="VIF90" s="137"/>
      <c r="VIG90" s="137"/>
      <c r="VIH90" s="137"/>
      <c r="VII90" s="137"/>
      <c r="VIJ90" s="137"/>
      <c r="VIK90" s="137"/>
      <c r="VIL90" s="137"/>
      <c r="VIM90" s="137"/>
      <c r="VIN90" s="137"/>
      <c r="VIO90" s="137"/>
      <c r="VIP90" s="137"/>
      <c r="VIQ90" s="137"/>
      <c r="VIR90" s="137"/>
      <c r="VIS90" s="137"/>
      <c r="VIT90" s="137"/>
      <c r="VIU90" s="137"/>
      <c r="VIV90" s="137"/>
      <c r="VIW90" s="137"/>
      <c r="VIX90" s="137"/>
      <c r="VIY90" s="137"/>
      <c r="VIZ90" s="137"/>
      <c r="VJA90" s="137"/>
      <c r="VJB90" s="137"/>
      <c r="VJC90" s="137"/>
      <c r="VJD90" s="137"/>
      <c r="VJE90" s="137"/>
      <c r="VJF90" s="137"/>
      <c r="VJG90" s="137"/>
      <c r="VJH90" s="137"/>
      <c r="VJI90" s="137"/>
      <c r="VJJ90" s="137"/>
      <c r="VJK90" s="137"/>
      <c r="VJL90" s="137"/>
      <c r="VJM90" s="137"/>
      <c r="VJN90" s="137"/>
      <c r="VJO90" s="137"/>
      <c r="VJP90" s="137"/>
      <c r="VJQ90" s="137"/>
      <c r="VJR90" s="137"/>
      <c r="VJS90" s="137"/>
      <c r="VJT90" s="137"/>
      <c r="VJU90" s="137"/>
      <c r="VJV90" s="137"/>
      <c r="VJW90" s="137"/>
      <c r="VJX90" s="137"/>
      <c r="VJY90" s="137"/>
      <c r="VJZ90" s="137"/>
      <c r="VKA90" s="137"/>
      <c r="VKB90" s="137"/>
      <c r="VKC90" s="137"/>
      <c r="VKD90" s="137"/>
      <c r="VKE90" s="137"/>
      <c r="VKF90" s="137"/>
      <c r="VKG90" s="137"/>
      <c r="VKH90" s="137"/>
      <c r="VKI90" s="137"/>
      <c r="VKJ90" s="137"/>
      <c r="VKK90" s="137"/>
      <c r="VKL90" s="137"/>
      <c r="VKM90" s="137"/>
      <c r="VKN90" s="137"/>
      <c r="VKO90" s="137"/>
      <c r="VKP90" s="137"/>
      <c r="VKQ90" s="137"/>
      <c r="VKR90" s="137"/>
      <c r="VKS90" s="137"/>
      <c r="VKT90" s="137"/>
      <c r="VKU90" s="137"/>
      <c r="VKV90" s="137"/>
      <c r="VKW90" s="137"/>
      <c r="VKX90" s="137"/>
      <c r="VKY90" s="137"/>
      <c r="VKZ90" s="137"/>
      <c r="VLA90" s="137"/>
      <c r="VLB90" s="137"/>
      <c r="VLC90" s="137"/>
      <c r="VLD90" s="137"/>
      <c r="VLE90" s="137"/>
      <c r="VLF90" s="137"/>
      <c r="VLG90" s="137"/>
      <c r="VLH90" s="137"/>
      <c r="VLI90" s="137"/>
      <c r="VLJ90" s="137"/>
      <c r="VLK90" s="137"/>
      <c r="VLL90" s="137"/>
      <c r="VLM90" s="137"/>
      <c r="VLN90" s="137"/>
      <c r="VLO90" s="137"/>
      <c r="VLP90" s="137"/>
      <c r="VLQ90" s="137"/>
      <c r="VLR90" s="137"/>
      <c r="VLS90" s="137"/>
      <c r="VLT90" s="137"/>
      <c r="VLU90" s="137"/>
      <c r="VLV90" s="137"/>
      <c r="VLW90" s="137"/>
      <c r="VLX90" s="137"/>
      <c r="VLY90" s="137"/>
      <c r="VLZ90" s="137"/>
      <c r="VMA90" s="137"/>
      <c r="VMB90" s="137"/>
      <c r="VMC90" s="137"/>
      <c r="VMD90" s="137"/>
      <c r="VME90" s="137"/>
      <c r="VMF90" s="137"/>
      <c r="VMG90" s="137"/>
      <c r="VMH90" s="137"/>
      <c r="VMI90" s="137"/>
      <c r="VMJ90" s="137"/>
      <c r="VMK90" s="137"/>
      <c r="VML90" s="137"/>
      <c r="VMM90" s="137"/>
      <c r="VMN90" s="137"/>
      <c r="VMO90" s="137"/>
      <c r="VMP90" s="137"/>
      <c r="VMQ90" s="137"/>
      <c r="VMR90" s="137"/>
      <c r="VMS90" s="137"/>
      <c r="VMT90" s="137"/>
      <c r="VMU90" s="137"/>
      <c r="VMV90" s="137"/>
      <c r="VMW90" s="137"/>
      <c r="VMX90" s="137"/>
      <c r="VMY90" s="137"/>
      <c r="VMZ90" s="137"/>
      <c r="VNA90" s="137"/>
      <c r="VNB90" s="137"/>
      <c r="VNC90" s="137"/>
      <c r="VND90" s="137"/>
      <c r="VNE90" s="137"/>
      <c r="VNF90" s="137"/>
      <c r="VNG90" s="137"/>
      <c r="VNH90" s="137"/>
      <c r="VNI90" s="137"/>
      <c r="VNJ90" s="137"/>
      <c r="VNK90" s="137"/>
      <c r="VNL90" s="137"/>
      <c r="VNM90" s="137"/>
      <c r="VNN90" s="137"/>
      <c r="VNO90" s="137"/>
      <c r="VNP90" s="137"/>
      <c r="VNQ90" s="137"/>
      <c r="VNR90" s="137"/>
      <c r="VNS90" s="137"/>
      <c r="VNT90" s="137"/>
      <c r="VNU90" s="137"/>
      <c r="VNV90" s="137"/>
      <c r="VNW90" s="137"/>
      <c r="VNX90" s="137"/>
      <c r="VNY90" s="137"/>
      <c r="VNZ90" s="137"/>
      <c r="VOA90" s="137"/>
      <c r="VOB90" s="137"/>
      <c r="VOC90" s="137"/>
      <c r="VOD90" s="137"/>
      <c r="VOE90" s="137"/>
      <c r="VOF90" s="137"/>
      <c r="VOG90" s="137"/>
      <c r="VOH90" s="137"/>
      <c r="VOI90" s="137"/>
      <c r="VOJ90" s="137"/>
      <c r="VOK90" s="137"/>
      <c r="VOL90" s="137"/>
      <c r="VOM90" s="137"/>
      <c r="VON90" s="137"/>
      <c r="VOO90" s="137"/>
      <c r="VOP90" s="137"/>
      <c r="VOQ90" s="137"/>
      <c r="VOR90" s="137"/>
      <c r="VOS90" s="137"/>
      <c r="VOT90" s="137"/>
      <c r="VOU90" s="137"/>
      <c r="VOV90" s="137"/>
      <c r="VOW90" s="137"/>
      <c r="VOX90" s="137"/>
      <c r="VOY90" s="137"/>
      <c r="VOZ90" s="137"/>
      <c r="VPA90" s="137"/>
      <c r="VPB90" s="137"/>
      <c r="VPC90" s="137"/>
      <c r="VPD90" s="137"/>
      <c r="VPE90" s="137"/>
      <c r="VPF90" s="137"/>
      <c r="VPG90" s="137"/>
      <c r="VPH90" s="137"/>
      <c r="VPI90" s="137"/>
      <c r="VPJ90" s="137"/>
      <c r="VPK90" s="137"/>
      <c r="VPL90" s="137"/>
      <c r="VPM90" s="137"/>
      <c r="VPN90" s="137"/>
      <c r="VPO90" s="137"/>
      <c r="VPP90" s="137"/>
      <c r="VPQ90" s="137"/>
      <c r="VPR90" s="137"/>
      <c r="VPS90" s="137"/>
      <c r="VPT90" s="137"/>
      <c r="VPU90" s="137"/>
      <c r="VPV90" s="137"/>
      <c r="VPW90" s="137"/>
      <c r="VPX90" s="137"/>
      <c r="VPY90" s="137"/>
      <c r="VPZ90" s="137"/>
      <c r="VQA90" s="137"/>
      <c r="VQB90" s="137"/>
      <c r="VQC90" s="137"/>
      <c r="VQD90" s="137"/>
      <c r="VQE90" s="137"/>
      <c r="VQF90" s="137"/>
      <c r="VQG90" s="137"/>
      <c r="VQH90" s="137"/>
      <c r="VQI90" s="137"/>
      <c r="VQJ90" s="137"/>
      <c r="VQK90" s="137"/>
      <c r="VQL90" s="137"/>
      <c r="VQM90" s="137"/>
      <c r="VQN90" s="137"/>
      <c r="VQO90" s="137"/>
      <c r="VQP90" s="137"/>
      <c r="VQQ90" s="137"/>
      <c r="VQR90" s="137"/>
      <c r="VQS90" s="137"/>
      <c r="VQT90" s="137"/>
      <c r="VQU90" s="137"/>
      <c r="VQV90" s="137"/>
      <c r="VQW90" s="137"/>
      <c r="VQX90" s="137"/>
      <c r="VQY90" s="137"/>
      <c r="VQZ90" s="137"/>
      <c r="VRA90" s="137"/>
      <c r="VRB90" s="137"/>
      <c r="VRC90" s="137"/>
      <c r="VRD90" s="137"/>
      <c r="VRE90" s="137"/>
      <c r="VRF90" s="137"/>
      <c r="VRG90" s="137"/>
      <c r="VRH90" s="137"/>
      <c r="VRI90" s="137"/>
      <c r="VRJ90" s="137"/>
      <c r="VRK90" s="137"/>
      <c r="VRL90" s="137"/>
      <c r="VRM90" s="137"/>
      <c r="VRN90" s="137"/>
      <c r="VRO90" s="137"/>
      <c r="VRP90" s="137"/>
      <c r="VRQ90" s="137"/>
      <c r="VRR90" s="137"/>
      <c r="VRS90" s="137"/>
      <c r="VRT90" s="137"/>
      <c r="VRU90" s="137"/>
      <c r="VRV90" s="137"/>
      <c r="VRW90" s="137"/>
      <c r="VRX90" s="137"/>
      <c r="VRY90" s="137"/>
      <c r="VRZ90" s="137"/>
      <c r="VSA90" s="137"/>
      <c r="VSB90" s="137"/>
      <c r="VSC90" s="137"/>
      <c r="VSD90" s="137"/>
      <c r="VSE90" s="137"/>
      <c r="VSF90" s="137"/>
      <c r="VSG90" s="137"/>
      <c r="VSH90" s="137"/>
      <c r="VSI90" s="137"/>
      <c r="VSJ90" s="137"/>
      <c r="VSK90" s="137"/>
      <c r="VSL90" s="137"/>
      <c r="VSM90" s="137"/>
      <c r="VSN90" s="137"/>
      <c r="VSO90" s="137"/>
      <c r="VSP90" s="137"/>
      <c r="VSQ90" s="137"/>
      <c r="VSR90" s="137"/>
      <c r="VSS90" s="137"/>
      <c r="VST90" s="137"/>
      <c r="VSU90" s="137"/>
      <c r="VSV90" s="137"/>
      <c r="VSW90" s="137"/>
      <c r="VSX90" s="137"/>
      <c r="VSY90" s="137"/>
      <c r="VSZ90" s="137"/>
      <c r="VTA90" s="137"/>
      <c r="VTB90" s="137"/>
      <c r="VTC90" s="137"/>
      <c r="VTD90" s="137"/>
      <c r="VTE90" s="137"/>
      <c r="VTF90" s="137"/>
      <c r="VTG90" s="137"/>
      <c r="VTH90" s="137"/>
      <c r="VTI90" s="137"/>
      <c r="VTJ90" s="137"/>
      <c r="VTK90" s="137"/>
      <c r="VTL90" s="137"/>
      <c r="VTM90" s="137"/>
      <c r="VTN90" s="137"/>
      <c r="VTO90" s="137"/>
      <c r="VTP90" s="137"/>
      <c r="VTQ90" s="137"/>
      <c r="VTR90" s="137"/>
      <c r="VTS90" s="137"/>
      <c r="VTT90" s="137"/>
      <c r="VTU90" s="137"/>
      <c r="VTV90" s="137"/>
      <c r="VTW90" s="137"/>
      <c r="VTX90" s="137"/>
      <c r="VTY90" s="137"/>
      <c r="VTZ90" s="137"/>
      <c r="VUA90" s="137"/>
      <c r="VUB90" s="137"/>
      <c r="VUC90" s="137"/>
      <c r="VUD90" s="137"/>
      <c r="VUE90" s="137"/>
      <c r="VUF90" s="137"/>
      <c r="VUG90" s="137"/>
      <c r="VUH90" s="137"/>
      <c r="VUI90" s="137"/>
      <c r="VUJ90" s="137"/>
      <c r="VUK90" s="137"/>
      <c r="VUL90" s="137"/>
      <c r="VUM90" s="137"/>
      <c r="VUN90" s="137"/>
      <c r="VUO90" s="137"/>
      <c r="VUP90" s="137"/>
      <c r="VUQ90" s="137"/>
      <c r="VUR90" s="137"/>
      <c r="VUS90" s="137"/>
      <c r="VUT90" s="137"/>
      <c r="VUU90" s="137"/>
      <c r="VUV90" s="137"/>
      <c r="VUW90" s="137"/>
      <c r="VUX90" s="137"/>
      <c r="VUY90" s="137"/>
      <c r="VUZ90" s="137"/>
      <c r="VVA90" s="137"/>
      <c r="VVB90" s="137"/>
      <c r="VVC90" s="137"/>
      <c r="VVD90" s="137"/>
      <c r="VVE90" s="137"/>
      <c r="VVF90" s="137"/>
      <c r="VVG90" s="137"/>
      <c r="VVH90" s="137"/>
      <c r="VVI90" s="137"/>
      <c r="VVJ90" s="137"/>
      <c r="VVK90" s="137"/>
      <c r="VVL90" s="137"/>
      <c r="VVM90" s="137"/>
      <c r="VVN90" s="137"/>
      <c r="VVO90" s="137"/>
      <c r="VVP90" s="137"/>
      <c r="VVQ90" s="137"/>
      <c r="VVR90" s="137"/>
      <c r="VVS90" s="137"/>
      <c r="VVT90" s="137"/>
      <c r="VVU90" s="137"/>
      <c r="VVV90" s="137"/>
      <c r="VVW90" s="137"/>
      <c r="VVX90" s="137"/>
      <c r="VVY90" s="137"/>
      <c r="VVZ90" s="137"/>
      <c r="VWA90" s="137"/>
      <c r="VWB90" s="137"/>
      <c r="VWC90" s="137"/>
      <c r="VWD90" s="137"/>
      <c r="VWE90" s="137"/>
      <c r="VWF90" s="137"/>
      <c r="VWG90" s="137"/>
      <c r="VWH90" s="137"/>
      <c r="VWI90" s="137"/>
      <c r="VWJ90" s="137"/>
      <c r="VWK90" s="137"/>
      <c r="VWL90" s="137"/>
      <c r="VWM90" s="137"/>
      <c r="VWN90" s="137"/>
      <c r="VWO90" s="137"/>
      <c r="VWP90" s="137"/>
      <c r="VWQ90" s="137"/>
      <c r="VWR90" s="137"/>
      <c r="VWS90" s="137"/>
      <c r="VWT90" s="137"/>
      <c r="VWU90" s="137"/>
      <c r="VWV90" s="137"/>
      <c r="VWW90" s="137"/>
      <c r="VWX90" s="137"/>
      <c r="VWY90" s="137"/>
      <c r="VWZ90" s="137"/>
      <c r="VXA90" s="137"/>
      <c r="VXB90" s="137"/>
      <c r="VXC90" s="137"/>
      <c r="VXD90" s="137"/>
      <c r="VXE90" s="137"/>
      <c r="VXF90" s="137"/>
      <c r="VXG90" s="137"/>
      <c r="VXH90" s="137"/>
      <c r="VXI90" s="137"/>
      <c r="VXJ90" s="137"/>
      <c r="VXK90" s="137"/>
      <c r="VXL90" s="137"/>
      <c r="VXM90" s="137"/>
      <c r="VXN90" s="137"/>
      <c r="VXO90" s="137"/>
      <c r="VXP90" s="137"/>
      <c r="VXQ90" s="137"/>
      <c r="VXR90" s="137"/>
      <c r="VXS90" s="137"/>
      <c r="VXT90" s="137"/>
      <c r="VXU90" s="137"/>
      <c r="VXV90" s="137"/>
      <c r="VXW90" s="137"/>
      <c r="VXX90" s="137"/>
      <c r="VXY90" s="137"/>
      <c r="VXZ90" s="137"/>
      <c r="VYA90" s="137"/>
      <c r="VYB90" s="137"/>
      <c r="VYC90" s="137"/>
      <c r="VYD90" s="137"/>
      <c r="VYE90" s="137"/>
      <c r="VYF90" s="137"/>
      <c r="VYG90" s="137"/>
      <c r="VYH90" s="137"/>
      <c r="VYI90" s="137"/>
      <c r="VYJ90" s="137"/>
      <c r="VYK90" s="137"/>
      <c r="VYL90" s="137"/>
      <c r="VYM90" s="137"/>
      <c r="VYN90" s="137"/>
      <c r="VYO90" s="137"/>
      <c r="VYP90" s="137"/>
      <c r="VYQ90" s="137"/>
      <c r="VYR90" s="137"/>
      <c r="VYS90" s="137"/>
      <c r="VYT90" s="137"/>
      <c r="VYU90" s="137"/>
      <c r="VYV90" s="137"/>
      <c r="VYW90" s="137"/>
      <c r="VYX90" s="137"/>
      <c r="VYY90" s="137"/>
      <c r="VYZ90" s="137"/>
      <c r="VZA90" s="137"/>
      <c r="VZB90" s="137"/>
      <c r="VZC90" s="137"/>
      <c r="VZD90" s="137"/>
      <c r="VZE90" s="137"/>
      <c r="VZF90" s="137"/>
      <c r="VZG90" s="137"/>
      <c r="VZH90" s="137"/>
      <c r="VZI90" s="137"/>
      <c r="VZJ90" s="137"/>
      <c r="VZK90" s="137"/>
      <c r="VZL90" s="137"/>
      <c r="VZM90" s="137"/>
      <c r="VZN90" s="137"/>
      <c r="VZO90" s="137"/>
      <c r="VZP90" s="137"/>
      <c r="VZQ90" s="137"/>
      <c r="VZR90" s="137"/>
      <c r="VZS90" s="137"/>
      <c r="VZT90" s="137"/>
      <c r="VZU90" s="137"/>
      <c r="VZV90" s="137"/>
      <c r="VZW90" s="137"/>
      <c r="VZX90" s="137"/>
      <c r="VZY90" s="137"/>
      <c r="VZZ90" s="137"/>
      <c r="WAA90" s="137"/>
      <c r="WAB90" s="137"/>
      <c r="WAC90" s="137"/>
      <c r="WAD90" s="137"/>
      <c r="WAE90" s="137"/>
      <c r="WAF90" s="137"/>
      <c r="WAG90" s="137"/>
      <c r="WAH90" s="137"/>
      <c r="WAI90" s="137"/>
      <c r="WAJ90" s="137"/>
      <c r="WAK90" s="137"/>
      <c r="WAL90" s="137"/>
      <c r="WAM90" s="137"/>
      <c r="WAN90" s="137"/>
      <c r="WAO90" s="137"/>
      <c r="WAP90" s="137"/>
      <c r="WAQ90" s="137"/>
      <c r="WAR90" s="137"/>
      <c r="WAS90" s="137"/>
      <c r="WAT90" s="137"/>
      <c r="WAU90" s="137"/>
      <c r="WAV90" s="137"/>
      <c r="WAW90" s="137"/>
      <c r="WAX90" s="137"/>
      <c r="WAY90" s="137"/>
      <c r="WAZ90" s="137"/>
      <c r="WBA90" s="137"/>
      <c r="WBB90" s="137"/>
      <c r="WBC90" s="137"/>
      <c r="WBD90" s="137"/>
      <c r="WBE90" s="137"/>
      <c r="WBF90" s="137"/>
      <c r="WBG90" s="137"/>
      <c r="WBH90" s="137"/>
      <c r="WBI90" s="137"/>
      <c r="WBJ90" s="137"/>
      <c r="WBK90" s="137"/>
      <c r="WBL90" s="137"/>
      <c r="WBM90" s="137"/>
      <c r="WBN90" s="137"/>
      <c r="WBO90" s="137"/>
      <c r="WBP90" s="137"/>
      <c r="WBQ90" s="137"/>
      <c r="WBR90" s="137"/>
      <c r="WBS90" s="137"/>
      <c r="WBT90" s="137"/>
      <c r="WBU90" s="137"/>
      <c r="WBV90" s="137"/>
      <c r="WBW90" s="137"/>
      <c r="WBX90" s="137"/>
      <c r="WBY90" s="137"/>
      <c r="WBZ90" s="137"/>
      <c r="WCA90" s="137"/>
      <c r="WCB90" s="137"/>
      <c r="WCC90" s="137"/>
      <c r="WCD90" s="137"/>
      <c r="WCE90" s="137"/>
      <c r="WCF90" s="137"/>
      <c r="WCG90" s="137"/>
      <c r="WCH90" s="137"/>
      <c r="WCI90" s="137"/>
      <c r="WCJ90" s="137"/>
      <c r="WCK90" s="137"/>
      <c r="WCL90" s="137"/>
      <c r="WCM90" s="137"/>
      <c r="WCN90" s="137"/>
      <c r="WCO90" s="137"/>
      <c r="WCP90" s="137"/>
      <c r="WCQ90" s="137"/>
      <c r="WCR90" s="137"/>
      <c r="WCS90" s="137"/>
      <c r="WCT90" s="137"/>
      <c r="WCU90" s="137"/>
      <c r="WCV90" s="137"/>
      <c r="WCW90" s="137"/>
      <c r="WCX90" s="137"/>
      <c r="WCY90" s="137"/>
      <c r="WCZ90" s="137"/>
      <c r="WDA90" s="137"/>
      <c r="WDB90" s="137"/>
      <c r="WDC90" s="137"/>
      <c r="WDD90" s="137"/>
      <c r="WDE90" s="137"/>
      <c r="WDF90" s="137"/>
      <c r="WDG90" s="137"/>
      <c r="WDH90" s="137"/>
      <c r="WDI90" s="137"/>
      <c r="WDJ90" s="137"/>
      <c r="WDK90" s="137"/>
      <c r="WDL90" s="137"/>
      <c r="WDM90" s="137"/>
      <c r="WDN90" s="137"/>
      <c r="WDO90" s="137"/>
      <c r="WDP90" s="137"/>
      <c r="WDQ90" s="137"/>
      <c r="WDR90" s="137"/>
      <c r="WDS90" s="137"/>
      <c r="WDT90" s="137"/>
      <c r="WDU90" s="137"/>
      <c r="WDV90" s="137"/>
      <c r="WDW90" s="137"/>
      <c r="WDX90" s="137"/>
      <c r="WDY90" s="137"/>
      <c r="WDZ90" s="137"/>
      <c r="WEA90" s="137"/>
      <c r="WEB90" s="137"/>
      <c r="WEC90" s="137"/>
      <c r="WED90" s="137"/>
      <c r="WEE90" s="137"/>
      <c r="WEF90" s="137"/>
      <c r="WEG90" s="137"/>
      <c r="WEH90" s="137"/>
      <c r="WEI90" s="137"/>
      <c r="WEJ90" s="137"/>
      <c r="WEK90" s="137"/>
      <c r="WEL90" s="137"/>
      <c r="WEM90" s="137"/>
      <c r="WEN90" s="137"/>
      <c r="WEO90" s="137"/>
      <c r="WEP90" s="137"/>
      <c r="WEQ90" s="137"/>
      <c r="WER90" s="137"/>
      <c r="WES90" s="137"/>
      <c r="WET90" s="137"/>
      <c r="WEU90" s="137"/>
      <c r="WEV90" s="137"/>
      <c r="WEW90" s="137"/>
      <c r="WEX90" s="137"/>
      <c r="WEY90" s="137"/>
      <c r="WEZ90" s="137"/>
      <c r="WFA90" s="137"/>
      <c r="WFB90" s="137"/>
      <c r="WFC90" s="137"/>
      <c r="WFD90" s="137"/>
      <c r="WFE90" s="137"/>
      <c r="WFF90" s="137"/>
      <c r="WFG90" s="137"/>
      <c r="WFH90" s="137"/>
      <c r="WFI90" s="137"/>
      <c r="WFJ90" s="137"/>
      <c r="WFK90" s="137"/>
      <c r="WFL90" s="137"/>
      <c r="WFM90" s="137"/>
      <c r="WFN90" s="137"/>
      <c r="WFO90" s="137"/>
      <c r="WFP90" s="137"/>
      <c r="WFQ90" s="137"/>
      <c r="WFR90" s="137"/>
      <c r="WFS90" s="137"/>
      <c r="WFT90" s="137"/>
      <c r="WFU90" s="137"/>
      <c r="WFV90" s="137"/>
      <c r="WFW90" s="137"/>
      <c r="WFX90" s="137"/>
      <c r="WFY90" s="137"/>
      <c r="WFZ90" s="137"/>
      <c r="WGA90" s="137"/>
      <c r="WGB90" s="137"/>
      <c r="WGC90" s="137"/>
      <c r="WGD90" s="137"/>
      <c r="WGE90" s="137"/>
      <c r="WGF90" s="137"/>
      <c r="WGG90" s="137"/>
      <c r="WGH90" s="137"/>
      <c r="WGI90" s="137"/>
      <c r="WGJ90" s="137"/>
      <c r="WGK90" s="137"/>
      <c r="WGL90" s="137"/>
      <c r="WGM90" s="137"/>
      <c r="WGN90" s="137"/>
      <c r="WGO90" s="137"/>
      <c r="WGP90" s="137"/>
      <c r="WGQ90" s="137"/>
      <c r="WGR90" s="137"/>
      <c r="WGS90" s="137"/>
      <c r="WGT90" s="137"/>
      <c r="WGU90" s="137"/>
      <c r="WGV90" s="137"/>
      <c r="WGW90" s="137"/>
      <c r="WGX90" s="137"/>
      <c r="WGY90" s="137"/>
      <c r="WGZ90" s="137"/>
      <c r="WHA90" s="137"/>
      <c r="WHB90" s="137"/>
      <c r="WHC90" s="137"/>
      <c r="WHD90" s="137"/>
      <c r="WHE90" s="137"/>
      <c r="WHF90" s="137"/>
      <c r="WHG90" s="137"/>
      <c r="WHH90" s="137"/>
      <c r="WHI90" s="137"/>
      <c r="WHJ90" s="137"/>
      <c r="WHK90" s="137"/>
      <c r="WHL90" s="137"/>
      <c r="WHM90" s="137"/>
      <c r="WHN90" s="137"/>
      <c r="WHO90" s="137"/>
      <c r="WHP90" s="137"/>
      <c r="WHQ90" s="137"/>
      <c r="WHR90" s="137"/>
      <c r="WHS90" s="137"/>
      <c r="WHT90" s="137"/>
      <c r="WHU90" s="137"/>
      <c r="WHV90" s="137"/>
      <c r="WHW90" s="137"/>
      <c r="WHX90" s="137"/>
      <c r="WHY90" s="137"/>
      <c r="WHZ90" s="137"/>
      <c r="WIA90" s="137"/>
      <c r="WIB90" s="137"/>
      <c r="WIC90" s="137"/>
      <c r="WID90" s="137"/>
      <c r="WIE90" s="137"/>
      <c r="WIF90" s="137"/>
      <c r="WIG90" s="137"/>
      <c r="WIH90" s="137"/>
      <c r="WII90" s="137"/>
      <c r="WIJ90" s="137"/>
      <c r="WIK90" s="137"/>
      <c r="WIL90" s="137"/>
      <c r="WIM90" s="137"/>
      <c r="WIN90" s="137"/>
      <c r="WIO90" s="137"/>
      <c r="WIP90" s="137"/>
      <c r="WIQ90" s="137"/>
      <c r="WIR90" s="137"/>
      <c r="WIS90" s="137"/>
      <c r="WIT90" s="137"/>
      <c r="WIU90" s="137"/>
      <c r="WIV90" s="137"/>
      <c r="WIW90" s="137"/>
      <c r="WIX90" s="137"/>
      <c r="WIY90" s="137"/>
      <c r="WIZ90" s="137"/>
      <c r="WJA90" s="137"/>
      <c r="WJB90" s="137"/>
      <c r="WJC90" s="137"/>
      <c r="WJD90" s="137"/>
      <c r="WJE90" s="137"/>
      <c r="WJF90" s="137"/>
      <c r="WJG90" s="137"/>
      <c r="WJH90" s="137"/>
      <c r="WJI90" s="137"/>
      <c r="WJJ90" s="137"/>
      <c r="WJK90" s="137"/>
      <c r="WJL90" s="137"/>
      <c r="WJM90" s="137"/>
      <c r="WJN90" s="137"/>
      <c r="WJO90" s="137"/>
      <c r="WJP90" s="137"/>
      <c r="WJQ90" s="137"/>
      <c r="WJR90" s="137"/>
      <c r="WJS90" s="137"/>
      <c r="WJT90" s="137"/>
      <c r="WJU90" s="137"/>
      <c r="WJV90" s="137"/>
      <c r="WJW90" s="137"/>
      <c r="WJX90" s="137"/>
      <c r="WJY90" s="137"/>
      <c r="WJZ90" s="137"/>
      <c r="WKA90" s="137"/>
      <c r="WKB90" s="137"/>
      <c r="WKC90" s="137"/>
      <c r="WKD90" s="137"/>
      <c r="WKE90" s="137"/>
      <c r="WKF90" s="137"/>
      <c r="WKG90" s="137"/>
      <c r="WKH90" s="137"/>
      <c r="WKI90" s="137"/>
      <c r="WKJ90" s="137"/>
      <c r="WKK90" s="137"/>
      <c r="WKL90" s="137"/>
      <c r="WKM90" s="137"/>
      <c r="WKN90" s="137"/>
      <c r="WKO90" s="137"/>
      <c r="WKP90" s="137"/>
      <c r="WKQ90" s="137"/>
      <c r="WKR90" s="137"/>
      <c r="WKS90" s="137"/>
      <c r="WKT90" s="137"/>
      <c r="WKU90" s="137"/>
      <c r="WKV90" s="137"/>
      <c r="WKW90" s="137"/>
      <c r="WKX90" s="137"/>
      <c r="WKY90" s="137"/>
      <c r="WKZ90" s="137"/>
      <c r="WLA90" s="137"/>
      <c r="WLB90" s="137"/>
      <c r="WLC90" s="137"/>
      <c r="WLD90" s="137"/>
      <c r="WLE90" s="137"/>
      <c r="WLF90" s="137"/>
      <c r="WLG90" s="137"/>
      <c r="WLH90" s="137"/>
      <c r="WLI90" s="137"/>
      <c r="WLJ90" s="137"/>
      <c r="WLK90" s="137"/>
      <c r="WLL90" s="137"/>
      <c r="WLM90" s="137"/>
      <c r="WLN90" s="137"/>
      <c r="WLO90" s="137"/>
      <c r="WLP90" s="137"/>
      <c r="WLQ90" s="137"/>
      <c r="WLR90" s="137"/>
      <c r="WLS90" s="137"/>
      <c r="WLT90" s="137"/>
      <c r="WLU90" s="137"/>
      <c r="WLV90" s="137"/>
      <c r="WLW90" s="137"/>
      <c r="WLX90" s="137"/>
      <c r="WLY90" s="137"/>
      <c r="WLZ90" s="137"/>
      <c r="WMA90" s="137"/>
      <c r="WMB90" s="137"/>
      <c r="WMC90" s="137"/>
      <c r="WMD90" s="137"/>
      <c r="WME90" s="137"/>
      <c r="WMF90" s="137"/>
      <c r="WMG90" s="137"/>
      <c r="WMH90" s="137"/>
      <c r="WMI90" s="137"/>
      <c r="WMJ90" s="137"/>
      <c r="WMK90" s="137"/>
      <c r="WML90" s="137"/>
      <c r="WMM90" s="137"/>
      <c r="WMN90" s="137"/>
      <c r="WMO90" s="137"/>
      <c r="WMP90" s="137"/>
      <c r="WMQ90" s="137"/>
      <c r="WMR90" s="137"/>
      <c r="WMS90" s="137"/>
      <c r="WMT90" s="137"/>
      <c r="WMU90" s="137"/>
      <c r="WMV90" s="137"/>
      <c r="WMW90" s="137"/>
      <c r="WMX90" s="137"/>
      <c r="WMY90" s="137"/>
      <c r="WMZ90" s="137"/>
      <c r="WNA90" s="137"/>
      <c r="WNB90" s="137"/>
      <c r="WNC90" s="137"/>
      <c r="WND90" s="137"/>
      <c r="WNE90" s="137"/>
      <c r="WNF90" s="137"/>
      <c r="WNG90" s="137"/>
      <c r="WNH90" s="137"/>
      <c r="WNI90" s="137"/>
      <c r="WNJ90" s="137"/>
      <c r="WNK90" s="137"/>
      <c r="WNL90" s="137"/>
      <c r="WNM90" s="137"/>
      <c r="WNN90" s="137"/>
      <c r="WNO90" s="137"/>
      <c r="WNP90" s="137"/>
      <c r="WNQ90" s="137"/>
      <c r="WNR90" s="137"/>
      <c r="WNS90" s="137"/>
      <c r="WNT90" s="137"/>
      <c r="WNU90" s="137"/>
      <c r="WNV90" s="137"/>
      <c r="WNW90" s="137"/>
      <c r="WNX90" s="137"/>
      <c r="WNY90" s="137"/>
      <c r="WNZ90" s="137"/>
      <c r="WOA90" s="137"/>
      <c r="WOB90" s="137"/>
      <c r="WOC90" s="137"/>
      <c r="WOD90" s="137"/>
      <c r="WOE90" s="137"/>
      <c r="WOF90" s="137"/>
      <c r="WOG90" s="137"/>
      <c r="WOH90" s="137"/>
      <c r="WOI90" s="137"/>
      <c r="WOJ90" s="137"/>
      <c r="WOK90" s="137"/>
      <c r="WOL90" s="137"/>
      <c r="WOM90" s="137"/>
      <c r="WON90" s="137"/>
      <c r="WOO90" s="137"/>
      <c r="WOP90" s="137"/>
      <c r="WOQ90" s="137"/>
      <c r="WOR90" s="137"/>
      <c r="WOS90" s="137"/>
      <c r="WOT90" s="137"/>
      <c r="WOU90" s="137"/>
      <c r="WOV90" s="137"/>
      <c r="WOW90" s="137"/>
      <c r="WOX90" s="137"/>
      <c r="WOY90" s="137"/>
      <c r="WOZ90" s="137"/>
      <c r="WPA90" s="137"/>
      <c r="WPB90" s="137"/>
      <c r="WPC90" s="137"/>
      <c r="WPD90" s="137"/>
      <c r="WPE90" s="137"/>
      <c r="WPF90" s="137"/>
      <c r="WPG90" s="137"/>
      <c r="WPH90" s="137"/>
      <c r="WPI90" s="137"/>
      <c r="WPJ90" s="137"/>
      <c r="WPK90" s="137"/>
      <c r="WPL90" s="137"/>
      <c r="WPM90" s="137"/>
      <c r="WPN90" s="137"/>
      <c r="WPO90" s="137"/>
      <c r="WPP90" s="137"/>
      <c r="WPQ90" s="137"/>
      <c r="WPR90" s="137"/>
      <c r="WPS90" s="137"/>
      <c r="WPT90" s="137"/>
      <c r="WPU90" s="137"/>
      <c r="WPV90" s="137"/>
      <c r="WPW90" s="137"/>
      <c r="WPX90" s="137"/>
      <c r="WPY90" s="137"/>
      <c r="WPZ90" s="137"/>
      <c r="WQA90" s="137"/>
      <c r="WQB90" s="137"/>
      <c r="WQC90" s="137"/>
      <c r="WQD90" s="137"/>
      <c r="WQE90" s="137"/>
      <c r="WQF90" s="137"/>
      <c r="WQG90" s="137"/>
      <c r="WQH90" s="137"/>
      <c r="WQI90" s="137"/>
      <c r="WQJ90" s="137"/>
      <c r="WQK90" s="137"/>
      <c r="WQL90" s="137"/>
      <c r="WQM90" s="137"/>
      <c r="WQN90" s="137"/>
      <c r="WQO90" s="137"/>
      <c r="WQP90" s="137"/>
      <c r="WQQ90" s="137"/>
      <c r="WQR90" s="137"/>
      <c r="WQS90" s="137"/>
      <c r="WQT90" s="137"/>
      <c r="WQU90" s="137"/>
      <c r="WQV90" s="137"/>
      <c r="WQW90" s="137"/>
      <c r="WQX90" s="137"/>
      <c r="WQY90" s="137"/>
      <c r="WQZ90" s="137"/>
      <c r="WRA90" s="137"/>
      <c r="WRB90" s="137"/>
      <c r="WRC90" s="137"/>
      <c r="WRD90" s="137"/>
      <c r="WRE90" s="137"/>
      <c r="WRF90" s="137"/>
      <c r="WRG90" s="137"/>
      <c r="WRH90" s="137"/>
      <c r="WRI90" s="137"/>
      <c r="WRJ90" s="137"/>
      <c r="WRK90" s="137"/>
      <c r="WRL90" s="137"/>
      <c r="WRM90" s="137"/>
      <c r="WRN90" s="137"/>
      <c r="WRO90" s="137"/>
      <c r="WRP90" s="137"/>
      <c r="WRQ90" s="137"/>
      <c r="WRR90" s="137"/>
      <c r="WRS90" s="137"/>
      <c r="WRT90" s="137"/>
      <c r="WRU90" s="137"/>
      <c r="WRV90" s="137"/>
      <c r="WRW90" s="137"/>
      <c r="WRX90" s="137"/>
      <c r="WRY90" s="137"/>
      <c r="WRZ90" s="137"/>
      <c r="WSA90" s="137"/>
      <c r="WSB90" s="137"/>
      <c r="WSC90" s="137"/>
      <c r="WSD90" s="137"/>
      <c r="WSE90" s="137"/>
      <c r="WSF90" s="137"/>
      <c r="WSG90" s="137"/>
      <c r="WSH90" s="137"/>
      <c r="WSI90" s="137"/>
      <c r="WSJ90" s="137"/>
      <c r="WSK90" s="137"/>
      <c r="WSL90" s="137"/>
      <c r="WSM90" s="137"/>
      <c r="WSN90" s="137"/>
      <c r="WSO90" s="137"/>
      <c r="WSP90" s="137"/>
      <c r="WSQ90" s="137"/>
      <c r="WSR90" s="137"/>
      <c r="WSS90" s="137"/>
      <c r="WST90" s="137"/>
      <c r="WSU90" s="137"/>
      <c r="WSV90" s="137"/>
      <c r="WSW90" s="137"/>
      <c r="WSX90" s="137"/>
      <c r="WSY90" s="137"/>
      <c r="WSZ90" s="137"/>
      <c r="WTA90" s="137"/>
      <c r="WTB90" s="137"/>
      <c r="WTC90" s="137"/>
      <c r="WTD90" s="137"/>
      <c r="WTE90" s="137"/>
      <c r="WTF90" s="137"/>
      <c r="WTG90" s="137"/>
      <c r="WTH90" s="137"/>
      <c r="WTI90" s="137"/>
      <c r="WTJ90" s="137"/>
      <c r="WTK90" s="137"/>
      <c r="WTL90" s="137"/>
      <c r="WTM90" s="137"/>
      <c r="WTN90" s="137"/>
      <c r="WTO90" s="137"/>
      <c r="WTP90" s="137"/>
      <c r="WTQ90" s="137"/>
      <c r="WTR90" s="137"/>
      <c r="WTS90" s="137"/>
      <c r="WTT90" s="137"/>
      <c r="WTU90" s="137"/>
      <c r="WTV90" s="137"/>
      <c r="WTW90" s="137"/>
      <c r="WTX90" s="137"/>
      <c r="WTY90" s="137"/>
      <c r="WTZ90" s="137"/>
      <c r="WUA90" s="137"/>
      <c r="WUB90" s="137"/>
      <c r="WUC90" s="137"/>
      <c r="WUD90" s="137"/>
      <c r="WUE90" s="137"/>
      <c r="WUF90" s="137"/>
      <c r="WUG90" s="137"/>
      <c r="WUH90" s="137"/>
      <c r="WUI90" s="137"/>
      <c r="WUJ90" s="137"/>
      <c r="WUK90" s="137"/>
      <c r="WUL90" s="137"/>
      <c r="WUM90" s="137"/>
      <c r="WUN90" s="137"/>
      <c r="WUO90" s="137"/>
      <c r="WUP90" s="137"/>
      <c r="WUQ90" s="137"/>
      <c r="WUR90" s="137"/>
      <c r="WUS90" s="137"/>
      <c r="WUT90" s="137"/>
      <c r="WUU90" s="137"/>
      <c r="WUV90" s="137"/>
      <c r="WUW90" s="137"/>
      <c r="WUX90" s="137"/>
      <c r="WUY90" s="137"/>
      <c r="WUZ90" s="137"/>
      <c r="WVA90" s="137"/>
      <c r="WVB90" s="137"/>
      <c r="WVC90" s="137"/>
      <c r="WVD90" s="137"/>
      <c r="WVE90" s="137"/>
      <c r="WVF90" s="137"/>
      <c r="WVG90" s="137"/>
      <c r="WVH90" s="137"/>
      <c r="WVI90" s="137"/>
      <c r="WVJ90" s="137"/>
      <c r="WVK90" s="137"/>
      <c r="WVL90" s="137"/>
      <c r="WVM90" s="137"/>
      <c r="WVN90" s="137"/>
      <c r="WVO90" s="137"/>
      <c r="WVP90" s="137"/>
      <c r="WVQ90" s="137"/>
      <c r="WVR90" s="137"/>
      <c r="WVS90" s="137"/>
      <c r="WVT90" s="137"/>
      <c r="WVU90" s="137"/>
      <c r="WVV90" s="137"/>
      <c r="WVW90" s="137"/>
      <c r="WVX90" s="137"/>
      <c r="WVY90" s="137"/>
      <c r="WVZ90" s="137"/>
      <c r="WWA90" s="137"/>
      <c r="WWB90" s="137"/>
      <c r="WWC90" s="137"/>
      <c r="WWD90" s="137"/>
      <c r="WWE90" s="137"/>
      <c r="WWF90" s="137"/>
      <c r="WWG90" s="137"/>
      <c r="WWH90" s="137"/>
      <c r="WWI90" s="137"/>
      <c r="WWJ90" s="137"/>
      <c r="WWK90" s="137"/>
      <c r="WWL90" s="137"/>
      <c r="WWM90" s="137"/>
      <c r="WWN90" s="137"/>
      <c r="WWO90" s="137"/>
      <c r="WWP90" s="137"/>
      <c r="WWQ90" s="137"/>
      <c r="WWR90" s="137"/>
      <c r="WWS90" s="137"/>
      <c r="WWT90" s="137"/>
      <c r="WWU90" s="137"/>
      <c r="WWV90" s="137"/>
      <c r="WWW90" s="137"/>
      <c r="WWX90" s="137"/>
      <c r="WWY90" s="137"/>
      <c r="WWZ90" s="137"/>
      <c r="WXA90" s="137"/>
      <c r="WXB90" s="137"/>
      <c r="WXC90" s="137"/>
      <c r="WXD90" s="137"/>
      <c r="WXE90" s="137"/>
      <c r="WXF90" s="137"/>
      <c r="WXG90" s="137"/>
      <c r="WXH90" s="137"/>
      <c r="WXI90" s="137"/>
      <c r="WXJ90" s="137"/>
      <c r="WXK90" s="137"/>
      <c r="WXL90" s="137"/>
      <c r="WXM90" s="137"/>
      <c r="WXN90" s="137"/>
      <c r="WXO90" s="137"/>
      <c r="WXP90" s="137"/>
      <c r="WXQ90" s="137"/>
      <c r="WXR90" s="137"/>
      <c r="WXS90" s="137"/>
      <c r="WXT90" s="137"/>
      <c r="WXU90" s="137"/>
      <c r="WXV90" s="137"/>
      <c r="WXW90" s="137"/>
      <c r="WXX90" s="137"/>
      <c r="WXY90" s="137"/>
      <c r="WXZ90" s="137"/>
      <c r="WYA90" s="137"/>
      <c r="WYB90" s="137"/>
      <c r="WYC90" s="137"/>
      <c r="WYD90" s="137"/>
      <c r="WYE90" s="137"/>
      <c r="WYF90" s="137"/>
      <c r="WYG90" s="137"/>
      <c r="WYH90" s="137"/>
      <c r="WYI90" s="137"/>
      <c r="WYJ90" s="137"/>
      <c r="WYK90" s="137"/>
      <c r="WYL90" s="137"/>
      <c r="WYM90" s="137"/>
      <c r="WYN90" s="137"/>
      <c r="WYO90" s="137"/>
      <c r="WYP90" s="137"/>
      <c r="WYQ90" s="137"/>
      <c r="WYR90" s="137"/>
      <c r="WYS90" s="137"/>
      <c r="WYT90" s="137"/>
      <c r="WYU90" s="137"/>
      <c r="WYV90" s="137"/>
      <c r="WYW90" s="137"/>
      <c r="WYX90" s="137"/>
      <c r="WYY90" s="137"/>
      <c r="WYZ90" s="137"/>
      <c r="WZA90" s="137"/>
      <c r="WZB90" s="137"/>
      <c r="WZC90" s="137"/>
      <c r="WZD90" s="137"/>
      <c r="WZE90" s="137"/>
      <c r="WZF90" s="137"/>
      <c r="WZG90" s="137"/>
      <c r="WZH90" s="137"/>
      <c r="WZI90" s="137"/>
      <c r="WZJ90" s="137"/>
      <c r="WZK90" s="137"/>
      <c r="WZL90" s="137"/>
      <c r="WZM90" s="137"/>
      <c r="WZN90" s="137"/>
      <c r="WZO90" s="137"/>
      <c r="WZP90" s="137"/>
      <c r="WZQ90" s="137"/>
      <c r="WZR90" s="137"/>
      <c r="WZS90" s="137"/>
      <c r="WZT90" s="137"/>
      <c r="WZU90" s="137"/>
      <c r="WZV90" s="137"/>
      <c r="WZW90" s="137"/>
      <c r="WZX90" s="137"/>
      <c r="WZY90" s="137"/>
      <c r="WZZ90" s="137"/>
      <c r="XAA90" s="137"/>
      <c r="XAB90" s="137"/>
      <c r="XAC90" s="137"/>
      <c r="XAD90" s="137"/>
      <c r="XAE90" s="137"/>
      <c r="XAF90" s="137"/>
      <c r="XAG90" s="137"/>
      <c r="XAH90" s="137"/>
      <c r="XAI90" s="137"/>
      <c r="XAJ90" s="137"/>
      <c r="XAK90" s="137"/>
      <c r="XAL90" s="137"/>
      <c r="XAM90" s="137"/>
      <c r="XAN90" s="137"/>
      <c r="XAO90" s="137"/>
      <c r="XAP90" s="137"/>
      <c r="XAQ90" s="137"/>
      <c r="XAR90" s="137"/>
      <c r="XAS90" s="137"/>
      <c r="XAT90" s="137"/>
      <c r="XAU90" s="137"/>
      <c r="XAV90" s="137"/>
      <c r="XAW90" s="137"/>
      <c r="XAX90" s="137"/>
      <c r="XAY90" s="137"/>
      <c r="XAZ90" s="137"/>
      <c r="XBA90" s="137"/>
      <c r="XBB90" s="137"/>
      <c r="XBC90" s="137"/>
      <c r="XBD90" s="137"/>
      <c r="XBE90" s="137"/>
      <c r="XBF90" s="137"/>
      <c r="XBG90" s="137"/>
      <c r="XBH90" s="137"/>
      <c r="XBI90" s="137"/>
      <c r="XBJ90" s="137"/>
      <c r="XBK90" s="137"/>
      <c r="XBL90" s="137"/>
      <c r="XBM90" s="137"/>
      <c r="XBN90" s="137"/>
      <c r="XBO90" s="137"/>
      <c r="XBP90" s="137"/>
      <c r="XBQ90" s="137"/>
      <c r="XBR90" s="137"/>
      <c r="XBS90" s="137"/>
      <c r="XBT90" s="137"/>
      <c r="XBU90" s="137"/>
      <c r="XBV90" s="137"/>
      <c r="XBW90" s="137"/>
      <c r="XBX90" s="137"/>
      <c r="XBY90" s="137"/>
      <c r="XBZ90" s="137"/>
      <c r="XCA90" s="137"/>
      <c r="XCB90" s="137"/>
      <c r="XCC90" s="137"/>
      <c r="XCD90" s="137"/>
      <c r="XCE90" s="137"/>
      <c r="XCF90" s="137"/>
      <c r="XCG90" s="137"/>
      <c r="XCH90" s="137"/>
      <c r="XCI90" s="137"/>
      <c r="XCJ90" s="137"/>
      <c r="XCK90" s="137"/>
      <c r="XCL90" s="137"/>
      <c r="XCM90" s="137"/>
      <c r="XCN90" s="137"/>
      <c r="XCO90" s="137"/>
      <c r="XCP90" s="137"/>
      <c r="XCQ90" s="137"/>
      <c r="XCR90" s="137"/>
      <c r="XCS90" s="137"/>
      <c r="XCT90" s="137"/>
      <c r="XCU90" s="137"/>
      <c r="XCV90" s="137"/>
      <c r="XCW90" s="137"/>
      <c r="XCX90" s="137"/>
      <c r="XCY90" s="137"/>
      <c r="XCZ90" s="137"/>
      <c r="XDA90" s="137"/>
      <c r="XDB90" s="137"/>
      <c r="XDC90" s="137"/>
      <c r="XDD90" s="137"/>
      <c r="XDE90" s="137"/>
      <c r="XDF90" s="137"/>
      <c r="XDG90" s="137"/>
      <c r="XDH90" s="137"/>
      <c r="XDI90" s="137"/>
      <c r="XDJ90" s="137"/>
      <c r="XDK90" s="137"/>
      <c r="XDL90" s="137"/>
      <c r="XDM90" s="137"/>
      <c r="XDN90" s="137"/>
      <c r="XDO90" s="137"/>
      <c r="XDP90" s="137"/>
      <c r="XDQ90" s="137"/>
      <c r="XDR90" s="137"/>
      <c r="XDS90" s="137"/>
      <c r="XDT90" s="137"/>
      <c r="XDU90" s="137"/>
      <c r="XDV90" s="137"/>
      <c r="XDW90" s="137"/>
      <c r="XDX90" s="137"/>
      <c r="XDY90" s="137"/>
      <c r="XDZ90" s="137"/>
      <c r="XEA90" s="137"/>
      <c r="XEB90" s="137"/>
      <c r="XEC90" s="137"/>
      <c r="XED90" s="137"/>
      <c r="XEE90" s="137"/>
      <c r="XEF90" s="137"/>
      <c r="XEG90" s="137"/>
      <c r="XEH90" s="137"/>
      <c r="XEI90" s="137"/>
      <c r="XEJ90" s="137"/>
      <c r="XEK90" s="137"/>
      <c r="XEL90" s="137"/>
      <c r="XEM90" s="137"/>
      <c r="XEN90" s="137"/>
      <c r="XEO90" s="137"/>
      <c r="XEP90" s="137"/>
      <c r="XEQ90" s="137"/>
      <c r="XER90" s="137"/>
      <c r="XES90" s="137"/>
      <c r="XET90" s="137"/>
      <c r="XEU90" s="137"/>
      <c r="XEV90" s="137"/>
      <c r="XEW90" s="137"/>
      <c r="XEX90" s="137"/>
      <c r="XEY90" s="137"/>
      <c r="XEZ90" s="137"/>
      <c r="XFA90" s="137"/>
      <c r="XFB90" s="137"/>
      <c r="XFC90" s="137"/>
      <c r="XFD90" s="137"/>
    </row>
    <row r="91" s="138" customFormat="1" ht="17" customHeight="1" spans="1:16384">
      <c r="A91" s="85">
        <v>89</v>
      </c>
      <c r="B91" s="86" t="s">
        <v>559</v>
      </c>
      <c r="C91" s="85" t="s">
        <v>560</v>
      </c>
      <c r="D91" s="87">
        <v>68</v>
      </c>
      <c r="E91" s="88">
        <v>3781.55</v>
      </c>
      <c r="F91" s="87">
        <v>0</v>
      </c>
      <c r="G91" s="163">
        <f t="shared" si="6"/>
        <v>0</v>
      </c>
      <c r="H91" s="90">
        <f t="shared" si="7"/>
        <v>0.5</v>
      </c>
      <c r="I91" s="98">
        <f t="shared" si="8"/>
        <v>1890</v>
      </c>
      <c r="J91" s="101" t="s">
        <v>19</v>
      </c>
      <c r="K91" s="85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  <c r="AZ91" s="137"/>
      <c r="BA91" s="137"/>
      <c r="BB91" s="137"/>
      <c r="BC91" s="137"/>
      <c r="BD91" s="137"/>
      <c r="BE91" s="137"/>
      <c r="BF91" s="137"/>
      <c r="BG91" s="137"/>
      <c r="BH91" s="137"/>
      <c r="BI91" s="137"/>
      <c r="BJ91" s="137"/>
      <c r="BK91" s="137"/>
      <c r="BL91" s="137"/>
      <c r="BM91" s="137"/>
      <c r="BN91" s="137"/>
      <c r="BO91" s="137"/>
      <c r="BP91" s="137"/>
      <c r="BQ91" s="137"/>
      <c r="BR91" s="137"/>
      <c r="BS91" s="137"/>
      <c r="BT91" s="137"/>
      <c r="BU91" s="137"/>
      <c r="BV91" s="137"/>
      <c r="BW91" s="137"/>
      <c r="BX91" s="137"/>
      <c r="BY91" s="137"/>
      <c r="BZ91" s="137"/>
      <c r="CA91" s="137"/>
      <c r="CB91" s="137"/>
      <c r="CC91" s="137"/>
      <c r="CD91" s="137"/>
      <c r="CE91" s="137"/>
      <c r="CF91" s="137"/>
      <c r="CG91" s="137"/>
      <c r="CH91" s="137"/>
      <c r="CI91" s="137"/>
      <c r="CJ91" s="137"/>
      <c r="CK91" s="137"/>
      <c r="CL91" s="137"/>
      <c r="CM91" s="137"/>
      <c r="CN91" s="137"/>
      <c r="CO91" s="137"/>
      <c r="CP91" s="137"/>
      <c r="CQ91" s="137"/>
      <c r="CR91" s="137"/>
      <c r="CS91" s="137"/>
      <c r="CT91" s="137"/>
      <c r="CU91" s="137"/>
      <c r="CV91" s="137"/>
      <c r="CW91" s="137"/>
      <c r="CX91" s="137"/>
      <c r="CY91" s="137"/>
      <c r="CZ91" s="137"/>
      <c r="DA91" s="137"/>
      <c r="DB91" s="137"/>
      <c r="DC91" s="137"/>
      <c r="DD91" s="137"/>
      <c r="DE91" s="137"/>
      <c r="DF91" s="137"/>
      <c r="DG91" s="137"/>
      <c r="DH91" s="137"/>
      <c r="DI91" s="137"/>
      <c r="DJ91" s="137"/>
      <c r="DK91" s="137"/>
      <c r="DL91" s="137"/>
      <c r="DM91" s="137"/>
      <c r="DN91" s="137"/>
      <c r="DO91" s="137"/>
      <c r="DP91" s="137"/>
      <c r="DQ91" s="137"/>
      <c r="DR91" s="137"/>
      <c r="DS91" s="137"/>
      <c r="DT91" s="137"/>
      <c r="DU91" s="137"/>
      <c r="DV91" s="137"/>
      <c r="DW91" s="137"/>
      <c r="DX91" s="137"/>
      <c r="DY91" s="137"/>
      <c r="DZ91" s="137"/>
      <c r="EA91" s="137"/>
      <c r="EB91" s="137"/>
      <c r="EC91" s="137"/>
      <c r="ED91" s="137"/>
      <c r="EE91" s="137"/>
      <c r="EF91" s="137"/>
      <c r="EG91" s="137"/>
      <c r="EH91" s="137"/>
      <c r="EI91" s="137"/>
      <c r="EJ91" s="137"/>
      <c r="EK91" s="137"/>
      <c r="EL91" s="137"/>
      <c r="EM91" s="137"/>
      <c r="EN91" s="137"/>
      <c r="EO91" s="137"/>
      <c r="EP91" s="137"/>
      <c r="EQ91" s="137"/>
      <c r="ER91" s="137"/>
      <c r="ES91" s="137"/>
      <c r="ET91" s="137"/>
      <c r="EU91" s="137"/>
      <c r="EV91" s="137"/>
      <c r="EW91" s="137"/>
      <c r="EX91" s="137"/>
      <c r="EY91" s="137"/>
      <c r="EZ91" s="137"/>
      <c r="FA91" s="137"/>
      <c r="FB91" s="137"/>
      <c r="FC91" s="137"/>
      <c r="FD91" s="137"/>
      <c r="FE91" s="137"/>
      <c r="FF91" s="137"/>
      <c r="FG91" s="137"/>
      <c r="FH91" s="137"/>
      <c r="FI91" s="137"/>
      <c r="FJ91" s="137"/>
      <c r="FK91" s="137"/>
      <c r="FL91" s="137"/>
      <c r="FM91" s="137"/>
      <c r="FN91" s="137"/>
      <c r="FO91" s="137"/>
      <c r="FP91" s="137"/>
      <c r="FQ91" s="137"/>
      <c r="FR91" s="137"/>
      <c r="FS91" s="137"/>
      <c r="FT91" s="137"/>
      <c r="FU91" s="137"/>
      <c r="FV91" s="137"/>
      <c r="FW91" s="137"/>
      <c r="FX91" s="137"/>
      <c r="FY91" s="137"/>
      <c r="FZ91" s="137"/>
      <c r="GA91" s="137"/>
      <c r="GB91" s="137"/>
      <c r="GC91" s="137"/>
      <c r="GD91" s="137"/>
      <c r="GE91" s="137"/>
      <c r="GF91" s="137"/>
      <c r="GG91" s="137"/>
      <c r="GH91" s="137"/>
      <c r="GI91" s="137"/>
      <c r="GJ91" s="137"/>
      <c r="GK91" s="137"/>
      <c r="GL91" s="137"/>
      <c r="GM91" s="137"/>
      <c r="GN91" s="137"/>
      <c r="GO91" s="137"/>
      <c r="GP91" s="137"/>
      <c r="GQ91" s="137"/>
      <c r="GR91" s="137"/>
      <c r="GS91" s="137"/>
      <c r="GT91" s="137"/>
      <c r="GU91" s="137"/>
      <c r="GV91" s="137"/>
      <c r="GW91" s="137"/>
      <c r="GX91" s="137"/>
      <c r="GY91" s="137"/>
      <c r="GZ91" s="137"/>
      <c r="HA91" s="137"/>
      <c r="HB91" s="137"/>
      <c r="HC91" s="137"/>
      <c r="HD91" s="137"/>
      <c r="HE91" s="137"/>
      <c r="HF91" s="137"/>
      <c r="HG91" s="137"/>
      <c r="HH91" s="137"/>
      <c r="HI91" s="137"/>
      <c r="HJ91" s="137"/>
      <c r="HK91" s="137"/>
      <c r="HL91" s="137"/>
      <c r="HM91" s="137"/>
      <c r="HN91" s="137"/>
      <c r="HO91" s="137"/>
      <c r="HP91" s="137"/>
      <c r="HQ91" s="137"/>
      <c r="HR91" s="137"/>
      <c r="HS91" s="137"/>
      <c r="HT91" s="137"/>
      <c r="HU91" s="137"/>
      <c r="HV91" s="137"/>
      <c r="HW91" s="137"/>
      <c r="HX91" s="137"/>
      <c r="HY91" s="137"/>
      <c r="HZ91" s="137"/>
      <c r="IA91" s="137"/>
      <c r="IB91" s="137"/>
      <c r="IC91" s="137"/>
      <c r="ID91" s="137"/>
      <c r="IE91" s="137"/>
      <c r="IF91" s="137"/>
      <c r="IG91" s="137"/>
      <c r="IH91" s="137"/>
      <c r="II91" s="137"/>
      <c r="IJ91" s="137"/>
      <c r="IK91" s="137"/>
      <c r="IL91" s="137"/>
      <c r="IM91" s="137"/>
      <c r="IN91" s="137"/>
      <c r="IO91" s="137"/>
      <c r="IP91" s="137"/>
      <c r="IQ91" s="137"/>
      <c r="IR91" s="137"/>
      <c r="IS91" s="137"/>
      <c r="IT91" s="137"/>
      <c r="IU91" s="137"/>
      <c r="IV91" s="137"/>
      <c r="IW91" s="137"/>
      <c r="IX91" s="137"/>
      <c r="IY91" s="137"/>
      <c r="IZ91" s="137"/>
      <c r="JA91" s="137"/>
      <c r="JB91" s="137"/>
      <c r="JC91" s="137"/>
      <c r="JD91" s="137"/>
      <c r="JE91" s="137"/>
      <c r="JF91" s="137"/>
      <c r="JG91" s="137"/>
      <c r="JH91" s="137"/>
      <c r="JI91" s="137"/>
      <c r="JJ91" s="137"/>
      <c r="JK91" s="137"/>
      <c r="JL91" s="137"/>
      <c r="JM91" s="137"/>
      <c r="JN91" s="137"/>
      <c r="JO91" s="137"/>
      <c r="JP91" s="137"/>
      <c r="JQ91" s="137"/>
      <c r="JR91" s="137"/>
      <c r="JS91" s="137"/>
      <c r="JT91" s="137"/>
      <c r="JU91" s="137"/>
      <c r="JV91" s="137"/>
      <c r="JW91" s="137"/>
      <c r="JX91" s="137"/>
      <c r="JY91" s="137"/>
      <c r="JZ91" s="137"/>
      <c r="KA91" s="137"/>
      <c r="KB91" s="137"/>
      <c r="KC91" s="137"/>
      <c r="KD91" s="137"/>
      <c r="KE91" s="137"/>
      <c r="KF91" s="137"/>
      <c r="KG91" s="137"/>
      <c r="KH91" s="137"/>
      <c r="KI91" s="137"/>
      <c r="KJ91" s="137"/>
      <c r="KK91" s="137"/>
      <c r="KL91" s="137"/>
      <c r="KM91" s="137"/>
      <c r="KN91" s="137"/>
      <c r="KO91" s="137"/>
      <c r="KP91" s="137"/>
      <c r="KQ91" s="137"/>
      <c r="KR91" s="137"/>
      <c r="KS91" s="137"/>
      <c r="KT91" s="137"/>
      <c r="KU91" s="137"/>
      <c r="KV91" s="137"/>
      <c r="KW91" s="137"/>
      <c r="KX91" s="137"/>
      <c r="KY91" s="137"/>
      <c r="KZ91" s="137"/>
      <c r="LA91" s="137"/>
      <c r="LB91" s="137"/>
      <c r="LC91" s="137"/>
      <c r="LD91" s="137"/>
      <c r="LE91" s="137"/>
      <c r="LF91" s="137"/>
      <c r="LG91" s="137"/>
      <c r="LH91" s="137"/>
      <c r="LI91" s="137"/>
      <c r="LJ91" s="137"/>
      <c r="LK91" s="137"/>
      <c r="LL91" s="137"/>
      <c r="LM91" s="137"/>
      <c r="LN91" s="137"/>
      <c r="LO91" s="137"/>
      <c r="LP91" s="137"/>
      <c r="LQ91" s="137"/>
      <c r="LR91" s="137"/>
      <c r="LS91" s="137"/>
      <c r="LT91" s="137"/>
      <c r="LU91" s="137"/>
      <c r="LV91" s="137"/>
      <c r="LW91" s="137"/>
      <c r="LX91" s="137"/>
      <c r="LY91" s="137"/>
      <c r="LZ91" s="137"/>
      <c r="MA91" s="137"/>
      <c r="MB91" s="137"/>
      <c r="MC91" s="137"/>
      <c r="MD91" s="137"/>
      <c r="ME91" s="137"/>
      <c r="MF91" s="137"/>
      <c r="MG91" s="137"/>
      <c r="MH91" s="137"/>
      <c r="MI91" s="137"/>
      <c r="MJ91" s="137"/>
      <c r="MK91" s="137"/>
      <c r="ML91" s="137"/>
      <c r="MM91" s="137"/>
      <c r="MN91" s="137"/>
      <c r="MO91" s="137"/>
      <c r="MP91" s="137"/>
      <c r="MQ91" s="137"/>
      <c r="MR91" s="137"/>
      <c r="MS91" s="137"/>
      <c r="MT91" s="137"/>
      <c r="MU91" s="137"/>
      <c r="MV91" s="137"/>
      <c r="MW91" s="137"/>
      <c r="MX91" s="137"/>
      <c r="MY91" s="137"/>
      <c r="MZ91" s="137"/>
      <c r="NA91" s="137"/>
      <c r="NB91" s="137"/>
      <c r="NC91" s="137"/>
      <c r="ND91" s="137"/>
      <c r="NE91" s="137"/>
      <c r="NF91" s="137"/>
      <c r="NG91" s="137"/>
      <c r="NH91" s="137"/>
      <c r="NI91" s="137"/>
      <c r="NJ91" s="137"/>
      <c r="NK91" s="137"/>
      <c r="NL91" s="137"/>
      <c r="NM91" s="137"/>
      <c r="NN91" s="137"/>
      <c r="NO91" s="137"/>
      <c r="NP91" s="137"/>
      <c r="NQ91" s="137"/>
      <c r="NR91" s="137"/>
      <c r="NS91" s="137"/>
      <c r="NT91" s="137"/>
      <c r="NU91" s="137"/>
      <c r="NV91" s="137"/>
      <c r="NW91" s="137"/>
      <c r="NX91" s="137"/>
      <c r="NY91" s="137"/>
      <c r="NZ91" s="137"/>
      <c r="OA91" s="137"/>
      <c r="OB91" s="137"/>
      <c r="OC91" s="137"/>
      <c r="OD91" s="137"/>
      <c r="OE91" s="137"/>
      <c r="OF91" s="137"/>
      <c r="OG91" s="137"/>
      <c r="OH91" s="137"/>
      <c r="OI91" s="137"/>
      <c r="OJ91" s="137"/>
      <c r="OK91" s="137"/>
      <c r="OL91" s="137"/>
      <c r="OM91" s="137"/>
      <c r="ON91" s="137"/>
      <c r="OO91" s="137"/>
      <c r="OP91" s="137"/>
      <c r="OQ91" s="137"/>
      <c r="OR91" s="137"/>
      <c r="OS91" s="137"/>
      <c r="OT91" s="137"/>
      <c r="OU91" s="137"/>
      <c r="OV91" s="137"/>
      <c r="OW91" s="137"/>
      <c r="OX91" s="137"/>
      <c r="OY91" s="137"/>
      <c r="OZ91" s="137"/>
      <c r="PA91" s="137"/>
      <c r="PB91" s="137"/>
      <c r="PC91" s="137"/>
      <c r="PD91" s="137"/>
      <c r="PE91" s="137"/>
      <c r="PF91" s="137"/>
      <c r="PG91" s="137"/>
      <c r="PH91" s="137"/>
      <c r="PI91" s="137"/>
      <c r="PJ91" s="137"/>
      <c r="PK91" s="137"/>
      <c r="PL91" s="137"/>
      <c r="PM91" s="137"/>
      <c r="PN91" s="137"/>
      <c r="PO91" s="137"/>
      <c r="PP91" s="137"/>
      <c r="PQ91" s="137"/>
      <c r="PR91" s="137"/>
      <c r="PS91" s="137"/>
      <c r="PT91" s="137"/>
      <c r="PU91" s="137"/>
      <c r="PV91" s="137"/>
      <c r="PW91" s="137"/>
      <c r="PX91" s="137"/>
      <c r="PY91" s="137"/>
      <c r="PZ91" s="137"/>
      <c r="QA91" s="137"/>
      <c r="QB91" s="137"/>
      <c r="QC91" s="137"/>
      <c r="QD91" s="137"/>
      <c r="QE91" s="137"/>
      <c r="QF91" s="137"/>
      <c r="QG91" s="137"/>
      <c r="QH91" s="137"/>
      <c r="QI91" s="137"/>
      <c r="QJ91" s="137"/>
      <c r="QK91" s="137"/>
      <c r="QL91" s="137"/>
      <c r="QM91" s="137"/>
      <c r="QN91" s="137"/>
      <c r="QO91" s="137"/>
      <c r="QP91" s="137"/>
      <c r="QQ91" s="137"/>
      <c r="QR91" s="137"/>
      <c r="QS91" s="137"/>
      <c r="QT91" s="137"/>
      <c r="QU91" s="137"/>
      <c r="QV91" s="137"/>
      <c r="QW91" s="137"/>
      <c r="QX91" s="137"/>
      <c r="QY91" s="137"/>
      <c r="QZ91" s="137"/>
      <c r="RA91" s="137"/>
      <c r="RB91" s="137"/>
      <c r="RC91" s="137"/>
      <c r="RD91" s="137"/>
      <c r="RE91" s="137"/>
      <c r="RF91" s="137"/>
      <c r="RG91" s="137"/>
      <c r="RH91" s="137"/>
      <c r="RI91" s="137"/>
      <c r="RJ91" s="137"/>
      <c r="RK91" s="137"/>
      <c r="RL91" s="137"/>
      <c r="RM91" s="137"/>
      <c r="RN91" s="137"/>
      <c r="RO91" s="137"/>
      <c r="RP91" s="137"/>
      <c r="RQ91" s="137"/>
      <c r="RR91" s="137"/>
      <c r="RS91" s="137"/>
      <c r="RT91" s="137"/>
      <c r="RU91" s="137"/>
      <c r="RV91" s="137"/>
      <c r="RW91" s="137"/>
      <c r="RX91" s="137"/>
      <c r="RY91" s="137"/>
      <c r="RZ91" s="137"/>
      <c r="SA91" s="137"/>
      <c r="SB91" s="137"/>
      <c r="SC91" s="137"/>
      <c r="SD91" s="137"/>
      <c r="SE91" s="137"/>
      <c r="SF91" s="137"/>
      <c r="SG91" s="137"/>
      <c r="SH91" s="137"/>
      <c r="SI91" s="137"/>
      <c r="SJ91" s="137"/>
      <c r="SK91" s="137"/>
      <c r="SL91" s="137"/>
      <c r="SM91" s="137"/>
      <c r="SN91" s="137"/>
      <c r="SO91" s="137"/>
      <c r="SP91" s="137"/>
      <c r="SQ91" s="137"/>
      <c r="SR91" s="137"/>
      <c r="SS91" s="137"/>
      <c r="ST91" s="137"/>
      <c r="SU91" s="137"/>
      <c r="SV91" s="137"/>
      <c r="SW91" s="137"/>
      <c r="SX91" s="137"/>
      <c r="SY91" s="137"/>
      <c r="SZ91" s="137"/>
      <c r="TA91" s="137"/>
      <c r="TB91" s="137"/>
      <c r="TC91" s="137"/>
      <c r="TD91" s="137"/>
      <c r="TE91" s="137"/>
      <c r="TF91" s="137"/>
      <c r="TG91" s="137"/>
      <c r="TH91" s="137"/>
      <c r="TI91" s="137"/>
      <c r="TJ91" s="137"/>
      <c r="TK91" s="137"/>
      <c r="TL91" s="137"/>
      <c r="TM91" s="137"/>
      <c r="TN91" s="137"/>
      <c r="TO91" s="137"/>
      <c r="TP91" s="137"/>
      <c r="TQ91" s="137"/>
      <c r="TR91" s="137"/>
      <c r="TS91" s="137"/>
      <c r="TT91" s="137"/>
      <c r="TU91" s="137"/>
      <c r="TV91" s="137"/>
      <c r="TW91" s="137"/>
      <c r="TX91" s="137"/>
      <c r="TY91" s="137"/>
      <c r="TZ91" s="137"/>
      <c r="UA91" s="137"/>
      <c r="UB91" s="137"/>
      <c r="UC91" s="137"/>
      <c r="UD91" s="137"/>
      <c r="UE91" s="137"/>
      <c r="UF91" s="137"/>
      <c r="UG91" s="137"/>
      <c r="UH91" s="137"/>
      <c r="UI91" s="137"/>
      <c r="UJ91" s="137"/>
      <c r="UK91" s="137"/>
      <c r="UL91" s="137"/>
      <c r="UM91" s="137"/>
      <c r="UN91" s="137"/>
      <c r="UO91" s="137"/>
      <c r="UP91" s="137"/>
      <c r="UQ91" s="137"/>
      <c r="UR91" s="137"/>
      <c r="US91" s="137"/>
      <c r="UT91" s="137"/>
      <c r="UU91" s="137"/>
      <c r="UV91" s="137"/>
      <c r="UW91" s="137"/>
      <c r="UX91" s="137"/>
      <c r="UY91" s="137"/>
      <c r="UZ91" s="137"/>
      <c r="VA91" s="137"/>
      <c r="VB91" s="137"/>
      <c r="VC91" s="137"/>
      <c r="VD91" s="137"/>
      <c r="VE91" s="137"/>
      <c r="VF91" s="137"/>
      <c r="VG91" s="137"/>
      <c r="VH91" s="137"/>
      <c r="VI91" s="137"/>
      <c r="VJ91" s="137"/>
      <c r="VK91" s="137"/>
      <c r="VL91" s="137"/>
      <c r="VM91" s="137"/>
      <c r="VN91" s="137"/>
      <c r="VO91" s="137"/>
      <c r="VP91" s="137"/>
      <c r="VQ91" s="137"/>
      <c r="VR91" s="137"/>
      <c r="VS91" s="137"/>
      <c r="VT91" s="137"/>
      <c r="VU91" s="137"/>
      <c r="VV91" s="137"/>
      <c r="VW91" s="137"/>
      <c r="VX91" s="137"/>
      <c r="VY91" s="137"/>
      <c r="VZ91" s="137"/>
      <c r="WA91" s="137"/>
      <c r="WB91" s="137"/>
      <c r="WC91" s="137"/>
      <c r="WD91" s="137"/>
      <c r="WE91" s="137"/>
      <c r="WF91" s="137"/>
      <c r="WG91" s="137"/>
      <c r="WH91" s="137"/>
      <c r="WI91" s="137"/>
      <c r="WJ91" s="137"/>
      <c r="WK91" s="137"/>
      <c r="WL91" s="137"/>
      <c r="WM91" s="137"/>
      <c r="WN91" s="137"/>
      <c r="WO91" s="137"/>
      <c r="WP91" s="137"/>
      <c r="WQ91" s="137"/>
      <c r="WR91" s="137"/>
      <c r="WS91" s="137"/>
      <c r="WT91" s="137"/>
      <c r="WU91" s="137"/>
      <c r="WV91" s="137"/>
      <c r="WW91" s="137"/>
      <c r="WX91" s="137"/>
      <c r="WY91" s="137"/>
      <c r="WZ91" s="137"/>
      <c r="XA91" s="137"/>
      <c r="XB91" s="137"/>
      <c r="XC91" s="137"/>
      <c r="XD91" s="137"/>
      <c r="XE91" s="137"/>
      <c r="XF91" s="137"/>
      <c r="XG91" s="137"/>
      <c r="XH91" s="137"/>
      <c r="XI91" s="137"/>
      <c r="XJ91" s="137"/>
      <c r="XK91" s="137"/>
      <c r="XL91" s="137"/>
      <c r="XM91" s="137"/>
      <c r="XN91" s="137"/>
      <c r="XO91" s="137"/>
      <c r="XP91" s="137"/>
      <c r="XQ91" s="137"/>
      <c r="XR91" s="137"/>
      <c r="XS91" s="137"/>
      <c r="XT91" s="137"/>
      <c r="XU91" s="137"/>
      <c r="XV91" s="137"/>
      <c r="XW91" s="137"/>
      <c r="XX91" s="137"/>
      <c r="XY91" s="137"/>
      <c r="XZ91" s="137"/>
      <c r="YA91" s="137"/>
      <c r="YB91" s="137"/>
      <c r="YC91" s="137"/>
      <c r="YD91" s="137"/>
      <c r="YE91" s="137"/>
      <c r="YF91" s="137"/>
      <c r="YG91" s="137"/>
      <c r="YH91" s="137"/>
      <c r="YI91" s="137"/>
      <c r="YJ91" s="137"/>
      <c r="YK91" s="137"/>
      <c r="YL91" s="137"/>
      <c r="YM91" s="137"/>
      <c r="YN91" s="137"/>
      <c r="YO91" s="137"/>
      <c r="YP91" s="137"/>
      <c r="YQ91" s="137"/>
      <c r="YR91" s="137"/>
      <c r="YS91" s="137"/>
      <c r="YT91" s="137"/>
      <c r="YU91" s="137"/>
      <c r="YV91" s="137"/>
      <c r="YW91" s="137"/>
      <c r="YX91" s="137"/>
      <c r="YY91" s="137"/>
      <c r="YZ91" s="137"/>
      <c r="ZA91" s="137"/>
      <c r="ZB91" s="137"/>
      <c r="ZC91" s="137"/>
      <c r="ZD91" s="137"/>
      <c r="ZE91" s="137"/>
      <c r="ZF91" s="137"/>
      <c r="ZG91" s="137"/>
      <c r="ZH91" s="137"/>
      <c r="ZI91" s="137"/>
      <c r="ZJ91" s="137"/>
      <c r="ZK91" s="137"/>
      <c r="ZL91" s="137"/>
      <c r="ZM91" s="137"/>
      <c r="ZN91" s="137"/>
      <c r="ZO91" s="137"/>
      <c r="ZP91" s="137"/>
      <c r="ZQ91" s="137"/>
      <c r="ZR91" s="137"/>
      <c r="ZS91" s="137"/>
      <c r="ZT91" s="137"/>
      <c r="ZU91" s="137"/>
      <c r="ZV91" s="137"/>
      <c r="ZW91" s="137"/>
      <c r="ZX91" s="137"/>
      <c r="ZY91" s="137"/>
      <c r="ZZ91" s="137"/>
      <c r="AAA91" s="137"/>
      <c r="AAB91" s="137"/>
      <c r="AAC91" s="137"/>
      <c r="AAD91" s="137"/>
      <c r="AAE91" s="137"/>
      <c r="AAF91" s="137"/>
      <c r="AAG91" s="137"/>
      <c r="AAH91" s="137"/>
      <c r="AAI91" s="137"/>
      <c r="AAJ91" s="137"/>
      <c r="AAK91" s="137"/>
      <c r="AAL91" s="137"/>
      <c r="AAM91" s="137"/>
      <c r="AAN91" s="137"/>
      <c r="AAO91" s="137"/>
      <c r="AAP91" s="137"/>
      <c r="AAQ91" s="137"/>
      <c r="AAR91" s="137"/>
      <c r="AAS91" s="137"/>
      <c r="AAT91" s="137"/>
      <c r="AAU91" s="137"/>
      <c r="AAV91" s="137"/>
      <c r="AAW91" s="137"/>
      <c r="AAX91" s="137"/>
      <c r="AAY91" s="137"/>
      <c r="AAZ91" s="137"/>
      <c r="ABA91" s="137"/>
      <c r="ABB91" s="137"/>
      <c r="ABC91" s="137"/>
      <c r="ABD91" s="137"/>
      <c r="ABE91" s="137"/>
      <c r="ABF91" s="137"/>
      <c r="ABG91" s="137"/>
      <c r="ABH91" s="137"/>
      <c r="ABI91" s="137"/>
      <c r="ABJ91" s="137"/>
      <c r="ABK91" s="137"/>
      <c r="ABL91" s="137"/>
      <c r="ABM91" s="137"/>
      <c r="ABN91" s="137"/>
      <c r="ABO91" s="137"/>
      <c r="ABP91" s="137"/>
      <c r="ABQ91" s="137"/>
      <c r="ABR91" s="137"/>
      <c r="ABS91" s="137"/>
      <c r="ABT91" s="137"/>
      <c r="ABU91" s="137"/>
      <c r="ABV91" s="137"/>
      <c r="ABW91" s="137"/>
      <c r="ABX91" s="137"/>
      <c r="ABY91" s="137"/>
      <c r="ABZ91" s="137"/>
      <c r="ACA91" s="137"/>
      <c r="ACB91" s="137"/>
      <c r="ACC91" s="137"/>
      <c r="ACD91" s="137"/>
      <c r="ACE91" s="137"/>
      <c r="ACF91" s="137"/>
      <c r="ACG91" s="137"/>
      <c r="ACH91" s="137"/>
      <c r="ACI91" s="137"/>
      <c r="ACJ91" s="137"/>
      <c r="ACK91" s="137"/>
      <c r="ACL91" s="137"/>
      <c r="ACM91" s="137"/>
      <c r="ACN91" s="137"/>
      <c r="ACO91" s="137"/>
      <c r="ACP91" s="137"/>
      <c r="ACQ91" s="137"/>
      <c r="ACR91" s="137"/>
      <c r="ACS91" s="137"/>
      <c r="ACT91" s="137"/>
      <c r="ACU91" s="137"/>
      <c r="ACV91" s="137"/>
      <c r="ACW91" s="137"/>
      <c r="ACX91" s="137"/>
      <c r="ACY91" s="137"/>
      <c r="ACZ91" s="137"/>
      <c r="ADA91" s="137"/>
      <c r="ADB91" s="137"/>
      <c r="ADC91" s="137"/>
      <c r="ADD91" s="137"/>
      <c r="ADE91" s="137"/>
      <c r="ADF91" s="137"/>
      <c r="ADG91" s="137"/>
      <c r="ADH91" s="137"/>
      <c r="ADI91" s="137"/>
      <c r="ADJ91" s="137"/>
      <c r="ADK91" s="137"/>
      <c r="ADL91" s="137"/>
      <c r="ADM91" s="137"/>
      <c r="ADN91" s="137"/>
      <c r="ADO91" s="137"/>
      <c r="ADP91" s="137"/>
      <c r="ADQ91" s="137"/>
      <c r="ADR91" s="137"/>
      <c r="ADS91" s="137"/>
      <c r="ADT91" s="137"/>
      <c r="ADU91" s="137"/>
      <c r="ADV91" s="137"/>
      <c r="ADW91" s="137"/>
      <c r="ADX91" s="137"/>
      <c r="ADY91" s="137"/>
      <c r="ADZ91" s="137"/>
      <c r="AEA91" s="137"/>
      <c r="AEB91" s="137"/>
      <c r="AEC91" s="137"/>
      <c r="AED91" s="137"/>
      <c r="AEE91" s="137"/>
      <c r="AEF91" s="137"/>
      <c r="AEG91" s="137"/>
      <c r="AEH91" s="137"/>
      <c r="AEI91" s="137"/>
      <c r="AEJ91" s="137"/>
      <c r="AEK91" s="137"/>
      <c r="AEL91" s="137"/>
      <c r="AEM91" s="137"/>
      <c r="AEN91" s="137"/>
      <c r="AEO91" s="137"/>
      <c r="AEP91" s="137"/>
      <c r="AEQ91" s="137"/>
      <c r="AER91" s="137"/>
      <c r="AES91" s="137"/>
      <c r="AET91" s="137"/>
      <c r="AEU91" s="137"/>
      <c r="AEV91" s="137"/>
      <c r="AEW91" s="137"/>
      <c r="AEX91" s="137"/>
      <c r="AEY91" s="137"/>
      <c r="AEZ91" s="137"/>
      <c r="AFA91" s="137"/>
      <c r="AFB91" s="137"/>
      <c r="AFC91" s="137"/>
      <c r="AFD91" s="137"/>
      <c r="AFE91" s="137"/>
      <c r="AFF91" s="137"/>
      <c r="AFG91" s="137"/>
      <c r="AFH91" s="137"/>
      <c r="AFI91" s="137"/>
      <c r="AFJ91" s="137"/>
      <c r="AFK91" s="137"/>
      <c r="AFL91" s="137"/>
      <c r="AFM91" s="137"/>
      <c r="AFN91" s="137"/>
      <c r="AFO91" s="137"/>
      <c r="AFP91" s="137"/>
      <c r="AFQ91" s="137"/>
      <c r="AFR91" s="137"/>
      <c r="AFS91" s="137"/>
      <c r="AFT91" s="137"/>
      <c r="AFU91" s="137"/>
      <c r="AFV91" s="137"/>
      <c r="AFW91" s="137"/>
      <c r="AFX91" s="137"/>
      <c r="AFY91" s="137"/>
      <c r="AFZ91" s="137"/>
      <c r="AGA91" s="137"/>
      <c r="AGB91" s="137"/>
      <c r="AGC91" s="137"/>
      <c r="AGD91" s="137"/>
      <c r="AGE91" s="137"/>
      <c r="AGF91" s="137"/>
      <c r="AGG91" s="137"/>
      <c r="AGH91" s="137"/>
      <c r="AGI91" s="137"/>
      <c r="AGJ91" s="137"/>
      <c r="AGK91" s="137"/>
      <c r="AGL91" s="137"/>
      <c r="AGM91" s="137"/>
      <c r="AGN91" s="137"/>
      <c r="AGO91" s="137"/>
      <c r="AGP91" s="137"/>
      <c r="AGQ91" s="137"/>
      <c r="AGR91" s="137"/>
      <c r="AGS91" s="137"/>
      <c r="AGT91" s="137"/>
      <c r="AGU91" s="137"/>
      <c r="AGV91" s="137"/>
      <c r="AGW91" s="137"/>
      <c r="AGX91" s="137"/>
      <c r="AGY91" s="137"/>
      <c r="AGZ91" s="137"/>
      <c r="AHA91" s="137"/>
      <c r="AHB91" s="137"/>
      <c r="AHC91" s="137"/>
      <c r="AHD91" s="137"/>
      <c r="AHE91" s="137"/>
      <c r="AHF91" s="137"/>
      <c r="AHG91" s="137"/>
      <c r="AHH91" s="137"/>
      <c r="AHI91" s="137"/>
      <c r="AHJ91" s="137"/>
      <c r="AHK91" s="137"/>
      <c r="AHL91" s="137"/>
      <c r="AHM91" s="137"/>
      <c r="AHN91" s="137"/>
      <c r="AHO91" s="137"/>
      <c r="AHP91" s="137"/>
      <c r="AHQ91" s="137"/>
      <c r="AHR91" s="137"/>
      <c r="AHS91" s="137"/>
      <c r="AHT91" s="137"/>
      <c r="AHU91" s="137"/>
      <c r="AHV91" s="137"/>
      <c r="AHW91" s="137"/>
      <c r="AHX91" s="137"/>
      <c r="AHY91" s="137"/>
      <c r="AHZ91" s="137"/>
      <c r="AIA91" s="137"/>
      <c r="AIB91" s="137"/>
      <c r="AIC91" s="137"/>
      <c r="AID91" s="137"/>
      <c r="AIE91" s="137"/>
      <c r="AIF91" s="137"/>
      <c r="AIG91" s="137"/>
      <c r="AIH91" s="137"/>
      <c r="AII91" s="137"/>
      <c r="AIJ91" s="137"/>
      <c r="AIK91" s="137"/>
      <c r="AIL91" s="137"/>
      <c r="AIM91" s="137"/>
      <c r="AIN91" s="137"/>
      <c r="AIO91" s="137"/>
      <c r="AIP91" s="137"/>
      <c r="AIQ91" s="137"/>
      <c r="AIR91" s="137"/>
      <c r="AIS91" s="137"/>
      <c r="AIT91" s="137"/>
      <c r="AIU91" s="137"/>
      <c r="AIV91" s="137"/>
      <c r="AIW91" s="137"/>
      <c r="AIX91" s="137"/>
      <c r="AIY91" s="137"/>
      <c r="AIZ91" s="137"/>
      <c r="AJA91" s="137"/>
      <c r="AJB91" s="137"/>
      <c r="AJC91" s="137"/>
      <c r="AJD91" s="137"/>
      <c r="AJE91" s="137"/>
      <c r="AJF91" s="137"/>
      <c r="AJG91" s="137"/>
      <c r="AJH91" s="137"/>
      <c r="AJI91" s="137"/>
      <c r="AJJ91" s="137"/>
      <c r="AJK91" s="137"/>
      <c r="AJL91" s="137"/>
      <c r="AJM91" s="137"/>
      <c r="AJN91" s="137"/>
      <c r="AJO91" s="137"/>
      <c r="AJP91" s="137"/>
      <c r="AJQ91" s="137"/>
      <c r="AJR91" s="137"/>
      <c r="AJS91" s="137"/>
      <c r="AJT91" s="137"/>
      <c r="AJU91" s="137"/>
      <c r="AJV91" s="137"/>
      <c r="AJW91" s="137"/>
      <c r="AJX91" s="137"/>
      <c r="AJY91" s="137"/>
      <c r="AJZ91" s="137"/>
      <c r="AKA91" s="137"/>
      <c r="AKB91" s="137"/>
      <c r="AKC91" s="137"/>
      <c r="AKD91" s="137"/>
      <c r="AKE91" s="137"/>
      <c r="AKF91" s="137"/>
      <c r="AKG91" s="137"/>
      <c r="AKH91" s="137"/>
      <c r="AKI91" s="137"/>
      <c r="AKJ91" s="137"/>
      <c r="AKK91" s="137"/>
      <c r="AKL91" s="137"/>
      <c r="AKM91" s="137"/>
      <c r="AKN91" s="137"/>
      <c r="AKO91" s="137"/>
      <c r="AKP91" s="137"/>
      <c r="AKQ91" s="137"/>
      <c r="AKR91" s="137"/>
      <c r="AKS91" s="137"/>
      <c r="AKT91" s="137"/>
      <c r="AKU91" s="137"/>
      <c r="AKV91" s="137"/>
      <c r="AKW91" s="137"/>
      <c r="AKX91" s="137"/>
      <c r="AKY91" s="137"/>
      <c r="AKZ91" s="137"/>
      <c r="ALA91" s="137"/>
      <c r="ALB91" s="137"/>
      <c r="ALC91" s="137"/>
      <c r="ALD91" s="137"/>
      <c r="ALE91" s="137"/>
      <c r="ALF91" s="137"/>
      <c r="ALG91" s="137"/>
      <c r="ALH91" s="137"/>
      <c r="ALI91" s="137"/>
      <c r="ALJ91" s="137"/>
      <c r="ALK91" s="137"/>
      <c r="ALL91" s="137"/>
      <c r="ALM91" s="137"/>
      <c r="ALN91" s="137"/>
      <c r="ALO91" s="137"/>
      <c r="ALP91" s="137"/>
      <c r="ALQ91" s="137"/>
      <c r="ALR91" s="137"/>
      <c r="ALS91" s="137"/>
      <c r="ALT91" s="137"/>
      <c r="ALU91" s="137"/>
      <c r="ALV91" s="137"/>
      <c r="ALW91" s="137"/>
      <c r="ALX91" s="137"/>
      <c r="ALY91" s="137"/>
      <c r="ALZ91" s="137"/>
      <c r="AMA91" s="137"/>
      <c r="AMB91" s="137"/>
      <c r="AMC91" s="137"/>
      <c r="AMD91" s="137"/>
      <c r="AME91" s="137"/>
      <c r="AMF91" s="137"/>
      <c r="AMG91" s="137"/>
      <c r="AMH91" s="137"/>
      <c r="AMI91" s="137"/>
      <c r="AMJ91" s="137"/>
      <c r="AMK91" s="137"/>
      <c r="AML91" s="137"/>
      <c r="AMM91" s="137"/>
      <c r="AMN91" s="137"/>
      <c r="AMO91" s="137"/>
      <c r="AMP91" s="137"/>
      <c r="AMQ91" s="137"/>
      <c r="AMR91" s="137"/>
      <c r="AMS91" s="137"/>
      <c r="AMT91" s="137"/>
      <c r="AMU91" s="137"/>
      <c r="AMV91" s="137"/>
      <c r="AMW91" s="137"/>
      <c r="AMX91" s="137"/>
      <c r="AMY91" s="137"/>
      <c r="AMZ91" s="137"/>
      <c r="ANA91" s="137"/>
      <c r="ANB91" s="137"/>
      <c r="ANC91" s="137"/>
      <c r="AND91" s="137"/>
      <c r="ANE91" s="137"/>
      <c r="ANF91" s="137"/>
      <c r="ANG91" s="137"/>
      <c r="ANH91" s="137"/>
      <c r="ANI91" s="137"/>
      <c r="ANJ91" s="137"/>
      <c r="ANK91" s="137"/>
      <c r="ANL91" s="137"/>
      <c r="ANM91" s="137"/>
      <c r="ANN91" s="137"/>
      <c r="ANO91" s="137"/>
      <c r="ANP91" s="137"/>
      <c r="ANQ91" s="137"/>
      <c r="ANR91" s="137"/>
      <c r="ANS91" s="137"/>
      <c r="ANT91" s="137"/>
      <c r="ANU91" s="137"/>
      <c r="ANV91" s="137"/>
      <c r="ANW91" s="137"/>
      <c r="ANX91" s="137"/>
      <c r="ANY91" s="137"/>
      <c r="ANZ91" s="137"/>
      <c r="AOA91" s="137"/>
      <c r="AOB91" s="137"/>
      <c r="AOC91" s="137"/>
      <c r="AOD91" s="137"/>
      <c r="AOE91" s="137"/>
      <c r="AOF91" s="137"/>
      <c r="AOG91" s="137"/>
      <c r="AOH91" s="137"/>
      <c r="AOI91" s="137"/>
      <c r="AOJ91" s="137"/>
      <c r="AOK91" s="137"/>
      <c r="AOL91" s="137"/>
      <c r="AOM91" s="137"/>
      <c r="AON91" s="137"/>
      <c r="AOO91" s="137"/>
      <c r="AOP91" s="137"/>
      <c r="AOQ91" s="137"/>
      <c r="AOR91" s="137"/>
      <c r="AOS91" s="137"/>
      <c r="AOT91" s="137"/>
      <c r="AOU91" s="137"/>
      <c r="AOV91" s="137"/>
      <c r="AOW91" s="137"/>
      <c r="AOX91" s="137"/>
      <c r="AOY91" s="137"/>
      <c r="AOZ91" s="137"/>
      <c r="APA91" s="137"/>
      <c r="APB91" s="137"/>
      <c r="APC91" s="137"/>
      <c r="APD91" s="137"/>
      <c r="APE91" s="137"/>
      <c r="APF91" s="137"/>
      <c r="APG91" s="137"/>
      <c r="APH91" s="137"/>
      <c r="API91" s="137"/>
      <c r="APJ91" s="137"/>
      <c r="APK91" s="137"/>
      <c r="APL91" s="137"/>
      <c r="APM91" s="137"/>
      <c r="APN91" s="137"/>
      <c r="APO91" s="137"/>
      <c r="APP91" s="137"/>
      <c r="APQ91" s="137"/>
      <c r="APR91" s="137"/>
      <c r="APS91" s="137"/>
      <c r="APT91" s="137"/>
      <c r="APU91" s="137"/>
      <c r="APV91" s="137"/>
      <c r="APW91" s="137"/>
      <c r="APX91" s="137"/>
      <c r="APY91" s="137"/>
      <c r="APZ91" s="137"/>
      <c r="AQA91" s="137"/>
      <c r="AQB91" s="137"/>
      <c r="AQC91" s="137"/>
      <c r="AQD91" s="137"/>
      <c r="AQE91" s="137"/>
      <c r="AQF91" s="137"/>
      <c r="AQG91" s="137"/>
      <c r="AQH91" s="137"/>
      <c r="AQI91" s="137"/>
      <c r="AQJ91" s="137"/>
      <c r="AQK91" s="137"/>
      <c r="AQL91" s="137"/>
      <c r="AQM91" s="137"/>
      <c r="AQN91" s="137"/>
      <c r="AQO91" s="137"/>
      <c r="AQP91" s="137"/>
      <c r="AQQ91" s="137"/>
      <c r="AQR91" s="137"/>
      <c r="AQS91" s="137"/>
      <c r="AQT91" s="137"/>
      <c r="AQU91" s="137"/>
      <c r="AQV91" s="137"/>
      <c r="AQW91" s="137"/>
      <c r="AQX91" s="137"/>
      <c r="AQY91" s="137"/>
      <c r="AQZ91" s="137"/>
      <c r="ARA91" s="137"/>
      <c r="ARB91" s="137"/>
      <c r="ARC91" s="137"/>
      <c r="ARD91" s="137"/>
      <c r="ARE91" s="137"/>
      <c r="ARF91" s="137"/>
      <c r="ARG91" s="137"/>
      <c r="ARH91" s="137"/>
      <c r="ARI91" s="137"/>
      <c r="ARJ91" s="137"/>
      <c r="ARK91" s="137"/>
      <c r="ARL91" s="137"/>
      <c r="ARM91" s="137"/>
      <c r="ARN91" s="137"/>
      <c r="ARO91" s="137"/>
      <c r="ARP91" s="137"/>
      <c r="ARQ91" s="137"/>
      <c r="ARR91" s="137"/>
      <c r="ARS91" s="137"/>
      <c r="ART91" s="137"/>
      <c r="ARU91" s="137"/>
      <c r="ARV91" s="137"/>
      <c r="ARW91" s="137"/>
      <c r="ARX91" s="137"/>
      <c r="ARY91" s="137"/>
      <c r="ARZ91" s="137"/>
      <c r="ASA91" s="137"/>
      <c r="ASB91" s="137"/>
      <c r="ASC91" s="137"/>
      <c r="ASD91" s="137"/>
      <c r="ASE91" s="137"/>
      <c r="ASF91" s="137"/>
      <c r="ASG91" s="137"/>
      <c r="ASH91" s="137"/>
      <c r="ASI91" s="137"/>
      <c r="ASJ91" s="137"/>
      <c r="ASK91" s="137"/>
      <c r="ASL91" s="137"/>
      <c r="ASM91" s="137"/>
      <c r="ASN91" s="137"/>
      <c r="ASO91" s="137"/>
      <c r="ASP91" s="137"/>
      <c r="ASQ91" s="137"/>
      <c r="ASR91" s="137"/>
      <c r="ASS91" s="137"/>
      <c r="AST91" s="137"/>
      <c r="ASU91" s="137"/>
      <c r="ASV91" s="137"/>
      <c r="ASW91" s="137"/>
      <c r="ASX91" s="137"/>
      <c r="ASY91" s="137"/>
      <c r="ASZ91" s="137"/>
      <c r="ATA91" s="137"/>
      <c r="ATB91" s="137"/>
      <c r="ATC91" s="137"/>
      <c r="ATD91" s="137"/>
      <c r="ATE91" s="137"/>
      <c r="ATF91" s="137"/>
      <c r="ATG91" s="137"/>
      <c r="ATH91" s="137"/>
      <c r="ATI91" s="137"/>
      <c r="ATJ91" s="137"/>
      <c r="ATK91" s="137"/>
      <c r="ATL91" s="137"/>
      <c r="ATM91" s="137"/>
      <c r="ATN91" s="137"/>
      <c r="ATO91" s="137"/>
      <c r="ATP91" s="137"/>
      <c r="ATQ91" s="137"/>
      <c r="ATR91" s="137"/>
      <c r="ATS91" s="137"/>
      <c r="ATT91" s="137"/>
      <c r="ATU91" s="137"/>
      <c r="ATV91" s="137"/>
      <c r="ATW91" s="137"/>
      <c r="ATX91" s="137"/>
      <c r="ATY91" s="137"/>
      <c r="ATZ91" s="137"/>
      <c r="AUA91" s="137"/>
      <c r="AUB91" s="137"/>
      <c r="AUC91" s="137"/>
      <c r="AUD91" s="137"/>
      <c r="AUE91" s="137"/>
      <c r="AUF91" s="137"/>
      <c r="AUG91" s="137"/>
      <c r="AUH91" s="137"/>
      <c r="AUI91" s="137"/>
      <c r="AUJ91" s="137"/>
      <c r="AUK91" s="137"/>
      <c r="AUL91" s="137"/>
      <c r="AUM91" s="137"/>
      <c r="AUN91" s="137"/>
      <c r="AUO91" s="137"/>
      <c r="AUP91" s="137"/>
      <c r="AUQ91" s="137"/>
      <c r="AUR91" s="137"/>
      <c r="AUS91" s="137"/>
      <c r="AUT91" s="137"/>
      <c r="AUU91" s="137"/>
      <c r="AUV91" s="137"/>
      <c r="AUW91" s="137"/>
      <c r="AUX91" s="137"/>
      <c r="AUY91" s="137"/>
      <c r="AUZ91" s="137"/>
      <c r="AVA91" s="137"/>
      <c r="AVB91" s="137"/>
      <c r="AVC91" s="137"/>
      <c r="AVD91" s="137"/>
      <c r="AVE91" s="137"/>
      <c r="AVF91" s="137"/>
      <c r="AVG91" s="137"/>
      <c r="AVH91" s="137"/>
      <c r="AVI91" s="137"/>
      <c r="AVJ91" s="137"/>
      <c r="AVK91" s="137"/>
      <c r="AVL91" s="137"/>
      <c r="AVM91" s="137"/>
      <c r="AVN91" s="137"/>
      <c r="AVO91" s="137"/>
      <c r="AVP91" s="137"/>
      <c r="AVQ91" s="137"/>
      <c r="AVR91" s="137"/>
      <c r="AVS91" s="137"/>
      <c r="AVT91" s="137"/>
      <c r="AVU91" s="137"/>
      <c r="AVV91" s="137"/>
      <c r="AVW91" s="137"/>
      <c r="AVX91" s="137"/>
      <c r="AVY91" s="137"/>
      <c r="AVZ91" s="137"/>
      <c r="AWA91" s="137"/>
      <c r="AWB91" s="137"/>
      <c r="AWC91" s="137"/>
      <c r="AWD91" s="137"/>
      <c r="AWE91" s="137"/>
      <c r="AWF91" s="137"/>
      <c r="AWG91" s="137"/>
      <c r="AWH91" s="137"/>
      <c r="AWI91" s="137"/>
      <c r="AWJ91" s="137"/>
      <c r="AWK91" s="137"/>
      <c r="AWL91" s="137"/>
      <c r="AWM91" s="137"/>
      <c r="AWN91" s="137"/>
      <c r="AWO91" s="137"/>
      <c r="AWP91" s="137"/>
      <c r="AWQ91" s="137"/>
      <c r="AWR91" s="137"/>
      <c r="AWS91" s="137"/>
      <c r="AWT91" s="137"/>
      <c r="AWU91" s="137"/>
      <c r="AWV91" s="137"/>
      <c r="AWW91" s="137"/>
      <c r="AWX91" s="137"/>
      <c r="AWY91" s="137"/>
      <c r="AWZ91" s="137"/>
      <c r="AXA91" s="137"/>
      <c r="AXB91" s="137"/>
      <c r="AXC91" s="137"/>
      <c r="AXD91" s="137"/>
      <c r="AXE91" s="137"/>
      <c r="AXF91" s="137"/>
      <c r="AXG91" s="137"/>
      <c r="AXH91" s="137"/>
      <c r="AXI91" s="137"/>
      <c r="AXJ91" s="137"/>
      <c r="AXK91" s="137"/>
      <c r="AXL91" s="137"/>
      <c r="AXM91" s="137"/>
      <c r="AXN91" s="137"/>
      <c r="AXO91" s="137"/>
      <c r="AXP91" s="137"/>
      <c r="AXQ91" s="137"/>
      <c r="AXR91" s="137"/>
      <c r="AXS91" s="137"/>
      <c r="AXT91" s="137"/>
      <c r="AXU91" s="137"/>
      <c r="AXV91" s="137"/>
      <c r="AXW91" s="137"/>
      <c r="AXX91" s="137"/>
      <c r="AXY91" s="137"/>
      <c r="AXZ91" s="137"/>
      <c r="AYA91" s="137"/>
      <c r="AYB91" s="137"/>
      <c r="AYC91" s="137"/>
      <c r="AYD91" s="137"/>
      <c r="AYE91" s="137"/>
      <c r="AYF91" s="137"/>
      <c r="AYG91" s="137"/>
      <c r="AYH91" s="137"/>
      <c r="AYI91" s="137"/>
      <c r="AYJ91" s="137"/>
      <c r="AYK91" s="137"/>
      <c r="AYL91" s="137"/>
      <c r="AYM91" s="137"/>
      <c r="AYN91" s="137"/>
      <c r="AYO91" s="137"/>
      <c r="AYP91" s="137"/>
      <c r="AYQ91" s="137"/>
      <c r="AYR91" s="137"/>
      <c r="AYS91" s="137"/>
      <c r="AYT91" s="137"/>
      <c r="AYU91" s="137"/>
      <c r="AYV91" s="137"/>
      <c r="AYW91" s="137"/>
      <c r="AYX91" s="137"/>
      <c r="AYY91" s="137"/>
      <c r="AYZ91" s="137"/>
      <c r="AZA91" s="137"/>
      <c r="AZB91" s="137"/>
      <c r="AZC91" s="137"/>
      <c r="AZD91" s="137"/>
      <c r="AZE91" s="137"/>
      <c r="AZF91" s="137"/>
      <c r="AZG91" s="137"/>
      <c r="AZH91" s="137"/>
      <c r="AZI91" s="137"/>
      <c r="AZJ91" s="137"/>
      <c r="AZK91" s="137"/>
      <c r="AZL91" s="137"/>
      <c r="AZM91" s="137"/>
      <c r="AZN91" s="137"/>
      <c r="AZO91" s="137"/>
      <c r="AZP91" s="137"/>
      <c r="AZQ91" s="137"/>
      <c r="AZR91" s="137"/>
      <c r="AZS91" s="137"/>
      <c r="AZT91" s="137"/>
      <c r="AZU91" s="137"/>
      <c r="AZV91" s="137"/>
      <c r="AZW91" s="137"/>
      <c r="AZX91" s="137"/>
      <c r="AZY91" s="137"/>
      <c r="AZZ91" s="137"/>
      <c r="BAA91" s="137"/>
      <c r="BAB91" s="137"/>
      <c r="BAC91" s="137"/>
      <c r="BAD91" s="137"/>
      <c r="BAE91" s="137"/>
      <c r="BAF91" s="137"/>
      <c r="BAG91" s="137"/>
      <c r="BAH91" s="137"/>
      <c r="BAI91" s="137"/>
      <c r="BAJ91" s="137"/>
      <c r="BAK91" s="137"/>
      <c r="BAL91" s="137"/>
      <c r="BAM91" s="137"/>
      <c r="BAN91" s="137"/>
      <c r="BAO91" s="137"/>
      <c r="BAP91" s="137"/>
      <c r="BAQ91" s="137"/>
      <c r="BAR91" s="137"/>
      <c r="BAS91" s="137"/>
      <c r="BAT91" s="137"/>
      <c r="BAU91" s="137"/>
      <c r="BAV91" s="137"/>
      <c r="BAW91" s="137"/>
      <c r="BAX91" s="137"/>
      <c r="BAY91" s="137"/>
      <c r="BAZ91" s="137"/>
      <c r="BBA91" s="137"/>
      <c r="BBB91" s="137"/>
      <c r="BBC91" s="137"/>
      <c r="BBD91" s="137"/>
      <c r="BBE91" s="137"/>
      <c r="BBF91" s="137"/>
      <c r="BBG91" s="137"/>
      <c r="BBH91" s="137"/>
      <c r="BBI91" s="137"/>
      <c r="BBJ91" s="137"/>
      <c r="BBK91" s="137"/>
      <c r="BBL91" s="137"/>
      <c r="BBM91" s="137"/>
      <c r="BBN91" s="137"/>
      <c r="BBO91" s="137"/>
      <c r="BBP91" s="137"/>
      <c r="BBQ91" s="137"/>
      <c r="BBR91" s="137"/>
      <c r="BBS91" s="137"/>
      <c r="BBT91" s="137"/>
      <c r="BBU91" s="137"/>
      <c r="BBV91" s="137"/>
      <c r="BBW91" s="137"/>
      <c r="BBX91" s="137"/>
      <c r="BBY91" s="137"/>
      <c r="BBZ91" s="137"/>
      <c r="BCA91" s="137"/>
      <c r="BCB91" s="137"/>
      <c r="BCC91" s="137"/>
      <c r="BCD91" s="137"/>
      <c r="BCE91" s="137"/>
      <c r="BCF91" s="137"/>
      <c r="BCG91" s="137"/>
      <c r="BCH91" s="137"/>
      <c r="BCI91" s="137"/>
      <c r="BCJ91" s="137"/>
      <c r="BCK91" s="137"/>
      <c r="BCL91" s="137"/>
      <c r="BCM91" s="137"/>
      <c r="BCN91" s="137"/>
      <c r="BCO91" s="137"/>
      <c r="BCP91" s="137"/>
      <c r="BCQ91" s="137"/>
      <c r="BCR91" s="137"/>
      <c r="BCS91" s="137"/>
      <c r="BCT91" s="137"/>
      <c r="BCU91" s="137"/>
      <c r="BCV91" s="137"/>
      <c r="BCW91" s="137"/>
      <c r="BCX91" s="137"/>
      <c r="BCY91" s="137"/>
      <c r="BCZ91" s="137"/>
      <c r="BDA91" s="137"/>
      <c r="BDB91" s="137"/>
      <c r="BDC91" s="137"/>
      <c r="BDD91" s="137"/>
      <c r="BDE91" s="137"/>
      <c r="BDF91" s="137"/>
      <c r="BDG91" s="137"/>
      <c r="BDH91" s="137"/>
      <c r="BDI91" s="137"/>
      <c r="BDJ91" s="137"/>
      <c r="BDK91" s="137"/>
      <c r="BDL91" s="137"/>
      <c r="BDM91" s="137"/>
      <c r="BDN91" s="137"/>
      <c r="BDO91" s="137"/>
      <c r="BDP91" s="137"/>
      <c r="BDQ91" s="137"/>
      <c r="BDR91" s="137"/>
      <c r="BDS91" s="137"/>
      <c r="BDT91" s="137"/>
      <c r="BDU91" s="137"/>
      <c r="BDV91" s="137"/>
      <c r="BDW91" s="137"/>
      <c r="BDX91" s="137"/>
      <c r="BDY91" s="137"/>
      <c r="BDZ91" s="137"/>
      <c r="BEA91" s="137"/>
      <c r="BEB91" s="137"/>
      <c r="BEC91" s="137"/>
      <c r="BED91" s="137"/>
      <c r="BEE91" s="137"/>
      <c r="BEF91" s="137"/>
      <c r="BEG91" s="137"/>
      <c r="BEH91" s="137"/>
      <c r="BEI91" s="137"/>
      <c r="BEJ91" s="137"/>
      <c r="BEK91" s="137"/>
      <c r="BEL91" s="137"/>
      <c r="BEM91" s="137"/>
      <c r="BEN91" s="137"/>
      <c r="BEO91" s="137"/>
      <c r="BEP91" s="137"/>
      <c r="BEQ91" s="137"/>
      <c r="BER91" s="137"/>
      <c r="BES91" s="137"/>
      <c r="BET91" s="137"/>
      <c r="BEU91" s="137"/>
      <c r="BEV91" s="137"/>
      <c r="BEW91" s="137"/>
      <c r="BEX91" s="137"/>
      <c r="BEY91" s="137"/>
      <c r="BEZ91" s="137"/>
      <c r="BFA91" s="137"/>
      <c r="BFB91" s="137"/>
      <c r="BFC91" s="137"/>
      <c r="BFD91" s="137"/>
      <c r="BFE91" s="137"/>
      <c r="BFF91" s="137"/>
      <c r="BFG91" s="137"/>
      <c r="BFH91" s="137"/>
      <c r="BFI91" s="137"/>
      <c r="BFJ91" s="137"/>
      <c r="BFK91" s="137"/>
      <c r="BFL91" s="137"/>
      <c r="BFM91" s="137"/>
      <c r="BFN91" s="137"/>
      <c r="BFO91" s="137"/>
      <c r="BFP91" s="137"/>
      <c r="BFQ91" s="137"/>
      <c r="BFR91" s="137"/>
      <c r="BFS91" s="137"/>
      <c r="BFT91" s="137"/>
      <c r="BFU91" s="137"/>
      <c r="BFV91" s="137"/>
      <c r="BFW91" s="137"/>
      <c r="BFX91" s="137"/>
      <c r="BFY91" s="137"/>
      <c r="BFZ91" s="137"/>
      <c r="BGA91" s="137"/>
      <c r="BGB91" s="137"/>
      <c r="BGC91" s="137"/>
      <c r="BGD91" s="137"/>
      <c r="BGE91" s="137"/>
      <c r="BGF91" s="137"/>
      <c r="BGG91" s="137"/>
      <c r="BGH91" s="137"/>
      <c r="BGI91" s="137"/>
      <c r="BGJ91" s="137"/>
      <c r="BGK91" s="137"/>
      <c r="BGL91" s="137"/>
      <c r="BGM91" s="137"/>
      <c r="BGN91" s="137"/>
      <c r="BGO91" s="137"/>
      <c r="BGP91" s="137"/>
      <c r="BGQ91" s="137"/>
      <c r="BGR91" s="137"/>
      <c r="BGS91" s="137"/>
      <c r="BGT91" s="137"/>
      <c r="BGU91" s="137"/>
      <c r="BGV91" s="137"/>
      <c r="BGW91" s="137"/>
      <c r="BGX91" s="137"/>
      <c r="BGY91" s="137"/>
      <c r="BGZ91" s="137"/>
      <c r="BHA91" s="137"/>
      <c r="BHB91" s="137"/>
      <c r="BHC91" s="137"/>
      <c r="BHD91" s="137"/>
      <c r="BHE91" s="137"/>
      <c r="BHF91" s="137"/>
      <c r="BHG91" s="137"/>
      <c r="BHH91" s="137"/>
      <c r="BHI91" s="137"/>
      <c r="BHJ91" s="137"/>
      <c r="BHK91" s="137"/>
      <c r="BHL91" s="137"/>
      <c r="BHM91" s="137"/>
      <c r="BHN91" s="137"/>
      <c r="BHO91" s="137"/>
      <c r="BHP91" s="137"/>
      <c r="BHQ91" s="137"/>
      <c r="BHR91" s="137"/>
      <c r="BHS91" s="137"/>
      <c r="BHT91" s="137"/>
      <c r="BHU91" s="137"/>
      <c r="BHV91" s="137"/>
      <c r="BHW91" s="137"/>
      <c r="BHX91" s="137"/>
      <c r="BHY91" s="137"/>
      <c r="BHZ91" s="137"/>
      <c r="BIA91" s="137"/>
      <c r="BIB91" s="137"/>
      <c r="BIC91" s="137"/>
      <c r="BID91" s="137"/>
      <c r="BIE91" s="137"/>
      <c r="BIF91" s="137"/>
      <c r="BIG91" s="137"/>
      <c r="BIH91" s="137"/>
      <c r="BII91" s="137"/>
      <c r="BIJ91" s="137"/>
      <c r="BIK91" s="137"/>
      <c r="BIL91" s="137"/>
      <c r="BIM91" s="137"/>
      <c r="BIN91" s="137"/>
      <c r="BIO91" s="137"/>
      <c r="BIP91" s="137"/>
      <c r="BIQ91" s="137"/>
      <c r="BIR91" s="137"/>
      <c r="BIS91" s="137"/>
      <c r="BIT91" s="137"/>
      <c r="BIU91" s="137"/>
      <c r="BIV91" s="137"/>
      <c r="BIW91" s="137"/>
      <c r="BIX91" s="137"/>
      <c r="BIY91" s="137"/>
      <c r="BIZ91" s="137"/>
      <c r="BJA91" s="137"/>
      <c r="BJB91" s="137"/>
      <c r="BJC91" s="137"/>
      <c r="BJD91" s="137"/>
      <c r="BJE91" s="137"/>
      <c r="BJF91" s="137"/>
      <c r="BJG91" s="137"/>
      <c r="BJH91" s="137"/>
      <c r="BJI91" s="137"/>
      <c r="BJJ91" s="137"/>
      <c r="BJK91" s="137"/>
      <c r="BJL91" s="137"/>
      <c r="BJM91" s="137"/>
      <c r="BJN91" s="137"/>
      <c r="BJO91" s="137"/>
      <c r="BJP91" s="137"/>
      <c r="BJQ91" s="137"/>
      <c r="BJR91" s="137"/>
      <c r="BJS91" s="137"/>
      <c r="BJT91" s="137"/>
      <c r="BJU91" s="137"/>
      <c r="BJV91" s="137"/>
      <c r="BJW91" s="137"/>
      <c r="BJX91" s="137"/>
      <c r="BJY91" s="137"/>
      <c r="BJZ91" s="137"/>
      <c r="BKA91" s="137"/>
      <c r="BKB91" s="137"/>
      <c r="BKC91" s="137"/>
      <c r="BKD91" s="137"/>
      <c r="BKE91" s="137"/>
      <c r="BKF91" s="137"/>
      <c r="BKG91" s="137"/>
      <c r="BKH91" s="137"/>
      <c r="BKI91" s="137"/>
      <c r="BKJ91" s="137"/>
      <c r="BKK91" s="137"/>
      <c r="BKL91" s="137"/>
      <c r="BKM91" s="137"/>
      <c r="BKN91" s="137"/>
      <c r="BKO91" s="137"/>
      <c r="BKP91" s="137"/>
      <c r="BKQ91" s="137"/>
      <c r="BKR91" s="137"/>
      <c r="BKS91" s="137"/>
      <c r="BKT91" s="137"/>
      <c r="BKU91" s="137"/>
      <c r="BKV91" s="137"/>
      <c r="BKW91" s="137"/>
      <c r="BKX91" s="137"/>
      <c r="BKY91" s="137"/>
      <c r="BKZ91" s="137"/>
      <c r="BLA91" s="137"/>
      <c r="BLB91" s="137"/>
      <c r="BLC91" s="137"/>
      <c r="BLD91" s="137"/>
      <c r="BLE91" s="137"/>
      <c r="BLF91" s="137"/>
      <c r="BLG91" s="137"/>
      <c r="BLH91" s="137"/>
      <c r="BLI91" s="137"/>
      <c r="BLJ91" s="137"/>
      <c r="BLK91" s="137"/>
      <c r="BLL91" s="137"/>
      <c r="BLM91" s="137"/>
      <c r="BLN91" s="137"/>
      <c r="BLO91" s="137"/>
      <c r="BLP91" s="137"/>
      <c r="BLQ91" s="137"/>
      <c r="BLR91" s="137"/>
      <c r="BLS91" s="137"/>
      <c r="BLT91" s="137"/>
      <c r="BLU91" s="137"/>
      <c r="BLV91" s="137"/>
      <c r="BLW91" s="137"/>
      <c r="BLX91" s="137"/>
      <c r="BLY91" s="137"/>
      <c r="BLZ91" s="137"/>
      <c r="BMA91" s="137"/>
      <c r="BMB91" s="137"/>
      <c r="BMC91" s="137"/>
      <c r="BMD91" s="137"/>
      <c r="BME91" s="137"/>
      <c r="BMF91" s="137"/>
      <c r="BMG91" s="137"/>
      <c r="BMH91" s="137"/>
      <c r="BMI91" s="137"/>
      <c r="BMJ91" s="137"/>
      <c r="BMK91" s="137"/>
      <c r="BML91" s="137"/>
      <c r="BMM91" s="137"/>
      <c r="BMN91" s="137"/>
      <c r="BMO91" s="137"/>
      <c r="BMP91" s="137"/>
      <c r="BMQ91" s="137"/>
      <c r="BMR91" s="137"/>
      <c r="BMS91" s="137"/>
      <c r="BMT91" s="137"/>
      <c r="BMU91" s="137"/>
      <c r="BMV91" s="137"/>
      <c r="BMW91" s="137"/>
      <c r="BMX91" s="137"/>
      <c r="BMY91" s="137"/>
      <c r="BMZ91" s="137"/>
      <c r="BNA91" s="137"/>
      <c r="BNB91" s="137"/>
      <c r="BNC91" s="137"/>
      <c r="BND91" s="137"/>
      <c r="BNE91" s="137"/>
      <c r="BNF91" s="137"/>
      <c r="BNG91" s="137"/>
      <c r="BNH91" s="137"/>
      <c r="BNI91" s="137"/>
      <c r="BNJ91" s="137"/>
      <c r="BNK91" s="137"/>
      <c r="BNL91" s="137"/>
      <c r="BNM91" s="137"/>
      <c r="BNN91" s="137"/>
      <c r="BNO91" s="137"/>
      <c r="BNP91" s="137"/>
      <c r="BNQ91" s="137"/>
      <c r="BNR91" s="137"/>
      <c r="BNS91" s="137"/>
      <c r="BNT91" s="137"/>
      <c r="BNU91" s="137"/>
      <c r="BNV91" s="137"/>
      <c r="BNW91" s="137"/>
      <c r="BNX91" s="137"/>
      <c r="BNY91" s="137"/>
      <c r="BNZ91" s="137"/>
      <c r="BOA91" s="137"/>
      <c r="BOB91" s="137"/>
      <c r="BOC91" s="137"/>
      <c r="BOD91" s="137"/>
      <c r="BOE91" s="137"/>
      <c r="BOF91" s="137"/>
      <c r="BOG91" s="137"/>
      <c r="BOH91" s="137"/>
      <c r="BOI91" s="137"/>
      <c r="BOJ91" s="137"/>
      <c r="BOK91" s="137"/>
      <c r="BOL91" s="137"/>
      <c r="BOM91" s="137"/>
      <c r="BON91" s="137"/>
      <c r="BOO91" s="137"/>
      <c r="BOP91" s="137"/>
      <c r="BOQ91" s="137"/>
      <c r="BOR91" s="137"/>
      <c r="BOS91" s="137"/>
      <c r="BOT91" s="137"/>
      <c r="BOU91" s="137"/>
      <c r="BOV91" s="137"/>
      <c r="BOW91" s="137"/>
      <c r="BOX91" s="137"/>
      <c r="BOY91" s="137"/>
      <c r="BOZ91" s="137"/>
      <c r="BPA91" s="137"/>
      <c r="BPB91" s="137"/>
      <c r="BPC91" s="137"/>
      <c r="BPD91" s="137"/>
      <c r="BPE91" s="137"/>
      <c r="BPF91" s="137"/>
      <c r="BPG91" s="137"/>
      <c r="BPH91" s="137"/>
      <c r="BPI91" s="137"/>
      <c r="BPJ91" s="137"/>
      <c r="BPK91" s="137"/>
      <c r="BPL91" s="137"/>
      <c r="BPM91" s="137"/>
      <c r="BPN91" s="137"/>
      <c r="BPO91" s="137"/>
      <c r="BPP91" s="137"/>
      <c r="BPQ91" s="137"/>
      <c r="BPR91" s="137"/>
      <c r="BPS91" s="137"/>
      <c r="BPT91" s="137"/>
      <c r="BPU91" s="137"/>
      <c r="BPV91" s="137"/>
      <c r="BPW91" s="137"/>
      <c r="BPX91" s="137"/>
      <c r="BPY91" s="137"/>
      <c r="BPZ91" s="137"/>
      <c r="BQA91" s="137"/>
      <c r="BQB91" s="137"/>
      <c r="BQC91" s="137"/>
      <c r="BQD91" s="137"/>
      <c r="BQE91" s="137"/>
      <c r="BQF91" s="137"/>
      <c r="BQG91" s="137"/>
      <c r="BQH91" s="137"/>
      <c r="BQI91" s="137"/>
      <c r="BQJ91" s="137"/>
      <c r="BQK91" s="137"/>
      <c r="BQL91" s="137"/>
      <c r="BQM91" s="137"/>
      <c r="BQN91" s="137"/>
      <c r="BQO91" s="137"/>
      <c r="BQP91" s="137"/>
      <c r="BQQ91" s="137"/>
      <c r="BQR91" s="137"/>
      <c r="BQS91" s="137"/>
      <c r="BQT91" s="137"/>
      <c r="BQU91" s="137"/>
      <c r="BQV91" s="137"/>
      <c r="BQW91" s="137"/>
      <c r="BQX91" s="137"/>
      <c r="BQY91" s="137"/>
      <c r="BQZ91" s="137"/>
      <c r="BRA91" s="137"/>
      <c r="BRB91" s="137"/>
      <c r="BRC91" s="137"/>
      <c r="BRD91" s="137"/>
      <c r="BRE91" s="137"/>
      <c r="BRF91" s="137"/>
      <c r="BRG91" s="137"/>
      <c r="BRH91" s="137"/>
      <c r="BRI91" s="137"/>
      <c r="BRJ91" s="137"/>
      <c r="BRK91" s="137"/>
      <c r="BRL91" s="137"/>
      <c r="BRM91" s="137"/>
      <c r="BRN91" s="137"/>
      <c r="BRO91" s="137"/>
      <c r="BRP91" s="137"/>
      <c r="BRQ91" s="137"/>
      <c r="BRR91" s="137"/>
      <c r="BRS91" s="137"/>
      <c r="BRT91" s="137"/>
      <c r="BRU91" s="137"/>
      <c r="BRV91" s="137"/>
      <c r="BRW91" s="137"/>
      <c r="BRX91" s="137"/>
      <c r="BRY91" s="137"/>
      <c r="BRZ91" s="137"/>
      <c r="BSA91" s="137"/>
      <c r="BSB91" s="137"/>
      <c r="BSC91" s="137"/>
      <c r="BSD91" s="137"/>
      <c r="BSE91" s="137"/>
      <c r="BSF91" s="137"/>
      <c r="BSG91" s="137"/>
      <c r="BSH91" s="137"/>
      <c r="BSI91" s="137"/>
      <c r="BSJ91" s="137"/>
      <c r="BSK91" s="137"/>
      <c r="BSL91" s="137"/>
      <c r="BSM91" s="137"/>
      <c r="BSN91" s="137"/>
      <c r="BSO91" s="137"/>
      <c r="BSP91" s="137"/>
      <c r="BSQ91" s="137"/>
      <c r="BSR91" s="137"/>
      <c r="BSS91" s="137"/>
      <c r="BST91" s="137"/>
      <c r="BSU91" s="137"/>
      <c r="BSV91" s="137"/>
      <c r="BSW91" s="137"/>
      <c r="BSX91" s="137"/>
      <c r="BSY91" s="137"/>
      <c r="BSZ91" s="137"/>
      <c r="BTA91" s="137"/>
      <c r="BTB91" s="137"/>
      <c r="BTC91" s="137"/>
      <c r="BTD91" s="137"/>
      <c r="BTE91" s="137"/>
      <c r="BTF91" s="137"/>
      <c r="BTG91" s="137"/>
      <c r="BTH91" s="137"/>
      <c r="BTI91" s="137"/>
      <c r="BTJ91" s="137"/>
      <c r="BTK91" s="137"/>
      <c r="BTL91" s="137"/>
      <c r="BTM91" s="137"/>
      <c r="BTN91" s="137"/>
      <c r="BTO91" s="137"/>
      <c r="BTP91" s="137"/>
      <c r="BTQ91" s="137"/>
      <c r="BTR91" s="137"/>
      <c r="BTS91" s="137"/>
      <c r="BTT91" s="137"/>
      <c r="BTU91" s="137"/>
      <c r="BTV91" s="137"/>
      <c r="BTW91" s="137"/>
      <c r="BTX91" s="137"/>
      <c r="BTY91" s="137"/>
      <c r="BTZ91" s="137"/>
      <c r="BUA91" s="137"/>
      <c r="BUB91" s="137"/>
      <c r="BUC91" s="137"/>
      <c r="BUD91" s="137"/>
      <c r="BUE91" s="137"/>
      <c r="BUF91" s="137"/>
      <c r="BUG91" s="137"/>
      <c r="BUH91" s="137"/>
      <c r="BUI91" s="137"/>
      <c r="BUJ91" s="137"/>
      <c r="BUK91" s="137"/>
      <c r="BUL91" s="137"/>
      <c r="BUM91" s="137"/>
      <c r="BUN91" s="137"/>
      <c r="BUO91" s="137"/>
      <c r="BUP91" s="137"/>
      <c r="BUQ91" s="137"/>
      <c r="BUR91" s="137"/>
      <c r="BUS91" s="137"/>
      <c r="BUT91" s="137"/>
      <c r="BUU91" s="137"/>
      <c r="BUV91" s="137"/>
      <c r="BUW91" s="137"/>
      <c r="BUX91" s="137"/>
      <c r="BUY91" s="137"/>
      <c r="BUZ91" s="137"/>
      <c r="BVA91" s="137"/>
      <c r="BVB91" s="137"/>
      <c r="BVC91" s="137"/>
      <c r="BVD91" s="137"/>
      <c r="BVE91" s="137"/>
      <c r="BVF91" s="137"/>
      <c r="BVG91" s="137"/>
      <c r="BVH91" s="137"/>
      <c r="BVI91" s="137"/>
      <c r="BVJ91" s="137"/>
      <c r="BVK91" s="137"/>
      <c r="BVL91" s="137"/>
      <c r="BVM91" s="137"/>
      <c r="BVN91" s="137"/>
      <c r="BVO91" s="137"/>
      <c r="BVP91" s="137"/>
      <c r="BVQ91" s="137"/>
      <c r="BVR91" s="137"/>
      <c r="BVS91" s="137"/>
      <c r="BVT91" s="137"/>
      <c r="BVU91" s="137"/>
      <c r="BVV91" s="137"/>
      <c r="BVW91" s="137"/>
      <c r="BVX91" s="137"/>
      <c r="BVY91" s="137"/>
      <c r="BVZ91" s="137"/>
      <c r="BWA91" s="137"/>
      <c r="BWB91" s="137"/>
      <c r="BWC91" s="137"/>
      <c r="BWD91" s="137"/>
      <c r="BWE91" s="137"/>
      <c r="BWF91" s="137"/>
      <c r="BWG91" s="137"/>
      <c r="BWH91" s="137"/>
      <c r="BWI91" s="137"/>
      <c r="BWJ91" s="137"/>
      <c r="BWK91" s="137"/>
      <c r="BWL91" s="137"/>
      <c r="BWM91" s="137"/>
      <c r="BWN91" s="137"/>
      <c r="BWO91" s="137"/>
      <c r="BWP91" s="137"/>
      <c r="BWQ91" s="137"/>
      <c r="BWR91" s="137"/>
      <c r="BWS91" s="137"/>
      <c r="BWT91" s="137"/>
      <c r="BWU91" s="137"/>
      <c r="BWV91" s="137"/>
      <c r="BWW91" s="137"/>
      <c r="BWX91" s="137"/>
      <c r="BWY91" s="137"/>
      <c r="BWZ91" s="137"/>
      <c r="BXA91" s="137"/>
      <c r="BXB91" s="137"/>
      <c r="BXC91" s="137"/>
      <c r="BXD91" s="137"/>
      <c r="BXE91" s="137"/>
      <c r="BXF91" s="137"/>
      <c r="BXG91" s="137"/>
      <c r="BXH91" s="137"/>
      <c r="BXI91" s="137"/>
      <c r="BXJ91" s="137"/>
      <c r="BXK91" s="137"/>
      <c r="BXL91" s="137"/>
      <c r="BXM91" s="137"/>
      <c r="BXN91" s="137"/>
      <c r="BXO91" s="137"/>
      <c r="BXP91" s="137"/>
      <c r="BXQ91" s="137"/>
      <c r="BXR91" s="137"/>
      <c r="BXS91" s="137"/>
      <c r="BXT91" s="137"/>
      <c r="BXU91" s="137"/>
      <c r="BXV91" s="137"/>
      <c r="BXW91" s="137"/>
      <c r="BXX91" s="137"/>
      <c r="BXY91" s="137"/>
      <c r="BXZ91" s="137"/>
      <c r="BYA91" s="137"/>
      <c r="BYB91" s="137"/>
      <c r="BYC91" s="137"/>
      <c r="BYD91" s="137"/>
      <c r="BYE91" s="137"/>
      <c r="BYF91" s="137"/>
      <c r="BYG91" s="137"/>
      <c r="BYH91" s="137"/>
      <c r="BYI91" s="137"/>
      <c r="BYJ91" s="137"/>
      <c r="BYK91" s="137"/>
      <c r="BYL91" s="137"/>
      <c r="BYM91" s="137"/>
      <c r="BYN91" s="137"/>
      <c r="BYO91" s="137"/>
      <c r="BYP91" s="137"/>
      <c r="BYQ91" s="137"/>
      <c r="BYR91" s="137"/>
      <c r="BYS91" s="137"/>
      <c r="BYT91" s="137"/>
      <c r="BYU91" s="137"/>
      <c r="BYV91" s="137"/>
      <c r="BYW91" s="137"/>
      <c r="BYX91" s="137"/>
      <c r="BYY91" s="137"/>
      <c r="BYZ91" s="137"/>
      <c r="BZA91" s="137"/>
      <c r="BZB91" s="137"/>
      <c r="BZC91" s="137"/>
      <c r="BZD91" s="137"/>
      <c r="BZE91" s="137"/>
      <c r="BZF91" s="137"/>
      <c r="BZG91" s="137"/>
      <c r="BZH91" s="137"/>
      <c r="BZI91" s="137"/>
      <c r="BZJ91" s="137"/>
      <c r="BZK91" s="137"/>
      <c r="BZL91" s="137"/>
      <c r="BZM91" s="137"/>
      <c r="BZN91" s="137"/>
      <c r="BZO91" s="137"/>
      <c r="BZP91" s="137"/>
      <c r="BZQ91" s="137"/>
      <c r="BZR91" s="137"/>
      <c r="BZS91" s="137"/>
      <c r="BZT91" s="137"/>
      <c r="BZU91" s="137"/>
      <c r="BZV91" s="137"/>
      <c r="BZW91" s="137"/>
      <c r="BZX91" s="137"/>
      <c r="BZY91" s="137"/>
      <c r="BZZ91" s="137"/>
      <c r="CAA91" s="137"/>
      <c r="CAB91" s="137"/>
      <c r="CAC91" s="137"/>
      <c r="CAD91" s="137"/>
      <c r="CAE91" s="137"/>
      <c r="CAF91" s="137"/>
      <c r="CAG91" s="137"/>
      <c r="CAH91" s="137"/>
      <c r="CAI91" s="137"/>
      <c r="CAJ91" s="137"/>
      <c r="CAK91" s="137"/>
      <c r="CAL91" s="137"/>
      <c r="CAM91" s="137"/>
      <c r="CAN91" s="137"/>
      <c r="CAO91" s="137"/>
      <c r="CAP91" s="137"/>
      <c r="CAQ91" s="137"/>
      <c r="CAR91" s="137"/>
      <c r="CAS91" s="137"/>
      <c r="CAT91" s="137"/>
      <c r="CAU91" s="137"/>
      <c r="CAV91" s="137"/>
      <c r="CAW91" s="137"/>
      <c r="CAX91" s="137"/>
      <c r="CAY91" s="137"/>
      <c r="CAZ91" s="137"/>
      <c r="CBA91" s="137"/>
      <c r="CBB91" s="137"/>
      <c r="CBC91" s="137"/>
      <c r="CBD91" s="137"/>
      <c r="CBE91" s="137"/>
      <c r="CBF91" s="137"/>
      <c r="CBG91" s="137"/>
      <c r="CBH91" s="137"/>
      <c r="CBI91" s="137"/>
      <c r="CBJ91" s="137"/>
      <c r="CBK91" s="137"/>
      <c r="CBL91" s="137"/>
      <c r="CBM91" s="137"/>
      <c r="CBN91" s="137"/>
      <c r="CBO91" s="137"/>
      <c r="CBP91" s="137"/>
      <c r="CBQ91" s="137"/>
      <c r="CBR91" s="137"/>
      <c r="CBS91" s="137"/>
      <c r="CBT91" s="137"/>
      <c r="CBU91" s="137"/>
      <c r="CBV91" s="137"/>
      <c r="CBW91" s="137"/>
      <c r="CBX91" s="137"/>
      <c r="CBY91" s="137"/>
      <c r="CBZ91" s="137"/>
      <c r="CCA91" s="137"/>
      <c r="CCB91" s="137"/>
      <c r="CCC91" s="137"/>
      <c r="CCD91" s="137"/>
      <c r="CCE91" s="137"/>
      <c r="CCF91" s="137"/>
      <c r="CCG91" s="137"/>
      <c r="CCH91" s="137"/>
      <c r="CCI91" s="137"/>
      <c r="CCJ91" s="137"/>
      <c r="CCK91" s="137"/>
      <c r="CCL91" s="137"/>
      <c r="CCM91" s="137"/>
      <c r="CCN91" s="137"/>
      <c r="CCO91" s="137"/>
      <c r="CCP91" s="137"/>
      <c r="CCQ91" s="137"/>
      <c r="CCR91" s="137"/>
      <c r="CCS91" s="137"/>
      <c r="CCT91" s="137"/>
      <c r="CCU91" s="137"/>
      <c r="CCV91" s="137"/>
      <c r="CCW91" s="137"/>
      <c r="CCX91" s="137"/>
      <c r="CCY91" s="137"/>
      <c r="CCZ91" s="137"/>
      <c r="CDA91" s="137"/>
      <c r="CDB91" s="137"/>
      <c r="CDC91" s="137"/>
      <c r="CDD91" s="137"/>
      <c r="CDE91" s="137"/>
      <c r="CDF91" s="137"/>
      <c r="CDG91" s="137"/>
      <c r="CDH91" s="137"/>
      <c r="CDI91" s="137"/>
      <c r="CDJ91" s="137"/>
      <c r="CDK91" s="137"/>
      <c r="CDL91" s="137"/>
      <c r="CDM91" s="137"/>
      <c r="CDN91" s="137"/>
      <c r="CDO91" s="137"/>
      <c r="CDP91" s="137"/>
      <c r="CDQ91" s="137"/>
      <c r="CDR91" s="137"/>
      <c r="CDS91" s="137"/>
      <c r="CDT91" s="137"/>
      <c r="CDU91" s="137"/>
      <c r="CDV91" s="137"/>
      <c r="CDW91" s="137"/>
      <c r="CDX91" s="137"/>
      <c r="CDY91" s="137"/>
      <c r="CDZ91" s="137"/>
      <c r="CEA91" s="137"/>
      <c r="CEB91" s="137"/>
      <c r="CEC91" s="137"/>
      <c r="CED91" s="137"/>
      <c r="CEE91" s="137"/>
      <c r="CEF91" s="137"/>
      <c r="CEG91" s="137"/>
      <c r="CEH91" s="137"/>
      <c r="CEI91" s="137"/>
      <c r="CEJ91" s="137"/>
      <c r="CEK91" s="137"/>
      <c r="CEL91" s="137"/>
      <c r="CEM91" s="137"/>
      <c r="CEN91" s="137"/>
      <c r="CEO91" s="137"/>
      <c r="CEP91" s="137"/>
      <c r="CEQ91" s="137"/>
      <c r="CER91" s="137"/>
      <c r="CES91" s="137"/>
      <c r="CET91" s="137"/>
      <c r="CEU91" s="137"/>
      <c r="CEV91" s="137"/>
      <c r="CEW91" s="137"/>
      <c r="CEX91" s="137"/>
      <c r="CEY91" s="137"/>
      <c r="CEZ91" s="137"/>
      <c r="CFA91" s="137"/>
      <c r="CFB91" s="137"/>
      <c r="CFC91" s="137"/>
      <c r="CFD91" s="137"/>
      <c r="CFE91" s="137"/>
      <c r="CFF91" s="137"/>
      <c r="CFG91" s="137"/>
      <c r="CFH91" s="137"/>
      <c r="CFI91" s="137"/>
      <c r="CFJ91" s="137"/>
      <c r="CFK91" s="137"/>
      <c r="CFL91" s="137"/>
      <c r="CFM91" s="137"/>
      <c r="CFN91" s="137"/>
      <c r="CFO91" s="137"/>
      <c r="CFP91" s="137"/>
      <c r="CFQ91" s="137"/>
      <c r="CFR91" s="137"/>
      <c r="CFS91" s="137"/>
      <c r="CFT91" s="137"/>
      <c r="CFU91" s="137"/>
      <c r="CFV91" s="137"/>
      <c r="CFW91" s="137"/>
      <c r="CFX91" s="137"/>
      <c r="CFY91" s="137"/>
      <c r="CFZ91" s="137"/>
      <c r="CGA91" s="137"/>
      <c r="CGB91" s="137"/>
      <c r="CGC91" s="137"/>
      <c r="CGD91" s="137"/>
      <c r="CGE91" s="137"/>
      <c r="CGF91" s="137"/>
      <c r="CGG91" s="137"/>
      <c r="CGH91" s="137"/>
      <c r="CGI91" s="137"/>
      <c r="CGJ91" s="137"/>
      <c r="CGK91" s="137"/>
      <c r="CGL91" s="137"/>
      <c r="CGM91" s="137"/>
      <c r="CGN91" s="137"/>
      <c r="CGO91" s="137"/>
      <c r="CGP91" s="137"/>
      <c r="CGQ91" s="137"/>
      <c r="CGR91" s="137"/>
      <c r="CGS91" s="137"/>
      <c r="CGT91" s="137"/>
      <c r="CGU91" s="137"/>
      <c r="CGV91" s="137"/>
      <c r="CGW91" s="137"/>
      <c r="CGX91" s="137"/>
      <c r="CGY91" s="137"/>
      <c r="CGZ91" s="137"/>
      <c r="CHA91" s="137"/>
      <c r="CHB91" s="137"/>
      <c r="CHC91" s="137"/>
      <c r="CHD91" s="137"/>
      <c r="CHE91" s="137"/>
      <c r="CHF91" s="137"/>
      <c r="CHG91" s="137"/>
      <c r="CHH91" s="137"/>
      <c r="CHI91" s="137"/>
      <c r="CHJ91" s="137"/>
      <c r="CHK91" s="137"/>
      <c r="CHL91" s="137"/>
      <c r="CHM91" s="137"/>
      <c r="CHN91" s="137"/>
      <c r="CHO91" s="137"/>
      <c r="CHP91" s="137"/>
      <c r="CHQ91" s="137"/>
      <c r="CHR91" s="137"/>
      <c r="CHS91" s="137"/>
      <c r="CHT91" s="137"/>
      <c r="CHU91" s="137"/>
      <c r="CHV91" s="137"/>
      <c r="CHW91" s="137"/>
      <c r="CHX91" s="137"/>
      <c r="CHY91" s="137"/>
      <c r="CHZ91" s="137"/>
      <c r="CIA91" s="137"/>
      <c r="CIB91" s="137"/>
      <c r="CIC91" s="137"/>
      <c r="CID91" s="137"/>
      <c r="CIE91" s="137"/>
      <c r="CIF91" s="137"/>
      <c r="CIG91" s="137"/>
      <c r="CIH91" s="137"/>
      <c r="CII91" s="137"/>
      <c r="CIJ91" s="137"/>
      <c r="CIK91" s="137"/>
      <c r="CIL91" s="137"/>
      <c r="CIM91" s="137"/>
      <c r="CIN91" s="137"/>
      <c r="CIO91" s="137"/>
      <c r="CIP91" s="137"/>
      <c r="CIQ91" s="137"/>
      <c r="CIR91" s="137"/>
      <c r="CIS91" s="137"/>
      <c r="CIT91" s="137"/>
      <c r="CIU91" s="137"/>
      <c r="CIV91" s="137"/>
      <c r="CIW91" s="137"/>
      <c r="CIX91" s="137"/>
      <c r="CIY91" s="137"/>
      <c r="CIZ91" s="137"/>
      <c r="CJA91" s="137"/>
      <c r="CJB91" s="137"/>
      <c r="CJC91" s="137"/>
      <c r="CJD91" s="137"/>
      <c r="CJE91" s="137"/>
      <c r="CJF91" s="137"/>
      <c r="CJG91" s="137"/>
      <c r="CJH91" s="137"/>
      <c r="CJI91" s="137"/>
      <c r="CJJ91" s="137"/>
      <c r="CJK91" s="137"/>
      <c r="CJL91" s="137"/>
      <c r="CJM91" s="137"/>
      <c r="CJN91" s="137"/>
      <c r="CJO91" s="137"/>
      <c r="CJP91" s="137"/>
      <c r="CJQ91" s="137"/>
      <c r="CJR91" s="137"/>
      <c r="CJS91" s="137"/>
      <c r="CJT91" s="137"/>
      <c r="CJU91" s="137"/>
      <c r="CJV91" s="137"/>
      <c r="CJW91" s="137"/>
      <c r="CJX91" s="137"/>
      <c r="CJY91" s="137"/>
      <c r="CJZ91" s="137"/>
      <c r="CKA91" s="137"/>
      <c r="CKB91" s="137"/>
      <c r="CKC91" s="137"/>
      <c r="CKD91" s="137"/>
      <c r="CKE91" s="137"/>
      <c r="CKF91" s="137"/>
      <c r="CKG91" s="137"/>
      <c r="CKH91" s="137"/>
      <c r="CKI91" s="137"/>
      <c r="CKJ91" s="137"/>
      <c r="CKK91" s="137"/>
      <c r="CKL91" s="137"/>
      <c r="CKM91" s="137"/>
      <c r="CKN91" s="137"/>
      <c r="CKO91" s="137"/>
      <c r="CKP91" s="137"/>
      <c r="CKQ91" s="137"/>
      <c r="CKR91" s="137"/>
      <c r="CKS91" s="137"/>
      <c r="CKT91" s="137"/>
      <c r="CKU91" s="137"/>
      <c r="CKV91" s="137"/>
      <c r="CKW91" s="137"/>
      <c r="CKX91" s="137"/>
      <c r="CKY91" s="137"/>
      <c r="CKZ91" s="137"/>
      <c r="CLA91" s="137"/>
      <c r="CLB91" s="137"/>
      <c r="CLC91" s="137"/>
      <c r="CLD91" s="137"/>
      <c r="CLE91" s="137"/>
      <c r="CLF91" s="137"/>
      <c r="CLG91" s="137"/>
      <c r="CLH91" s="137"/>
      <c r="CLI91" s="137"/>
      <c r="CLJ91" s="137"/>
      <c r="CLK91" s="137"/>
      <c r="CLL91" s="137"/>
      <c r="CLM91" s="137"/>
      <c r="CLN91" s="137"/>
      <c r="CLO91" s="137"/>
      <c r="CLP91" s="137"/>
      <c r="CLQ91" s="137"/>
      <c r="CLR91" s="137"/>
      <c r="CLS91" s="137"/>
      <c r="CLT91" s="137"/>
      <c r="CLU91" s="137"/>
      <c r="CLV91" s="137"/>
      <c r="CLW91" s="137"/>
      <c r="CLX91" s="137"/>
      <c r="CLY91" s="137"/>
      <c r="CLZ91" s="137"/>
      <c r="CMA91" s="137"/>
      <c r="CMB91" s="137"/>
      <c r="CMC91" s="137"/>
      <c r="CMD91" s="137"/>
      <c r="CME91" s="137"/>
      <c r="CMF91" s="137"/>
      <c r="CMG91" s="137"/>
      <c r="CMH91" s="137"/>
      <c r="CMI91" s="137"/>
      <c r="CMJ91" s="137"/>
      <c r="CMK91" s="137"/>
      <c r="CML91" s="137"/>
      <c r="CMM91" s="137"/>
      <c r="CMN91" s="137"/>
      <c r="CMO91" s="137"/>
      <c r="CMP91" s="137"/>
      <c r="CMQ91" s="137"/>
      <c r="CMR91" s="137"/>
      <c r="CMS91" s="137"/>
      <c r="CMT91" s="137"/>
      <c r="CMU91" s="137"/>
      <c r="CMV91" s="137"/>
      <c r="CMW91" s="137"/>
      <c r="CMX91" s="137"/>
      <c r="CMY91" s="137"/>
      <c r="CMZ91" s="137"/>
      <c r="CNA91" s="137"/>
      <c r="CNB91" s="137"/>
      <c r="CNC91" s="137"/>
      <c r="CND91" s="137"/>
      <c r="CNE91" s="137"/>
      <c r="CNF91" s="137"/>
      <c r="CNG91" s="137"/>
      <c r="CNH91" s="137"/>
      <c r="CNI91" s="137"/>
      <c r="CNJ91" s="137"/>
      <c r="CNK91" s="137"/>
      <c r="CNL91" s="137"/>
      <c r="CNM91" s="137"/>
      <c r="CNN91" s="137"/>
      <c r="CNO91" s="137"/>
      <c r="CNP91" s="137"/>
      <c r="CNQ91" s="137"/>
      <c r="CNR91" s="137"/>
      <c r="CNS91" s="137"/>
      <c r="CNT91" s="137"/>
      <c r="CNU91" s="137"/>
      <c r="CNV91" s="137"/>
      <c r="CNW91" s="137"/>
      <c r="CNX91" s="137"/>
      <c r="CNY91" s="137"/>
      <c r="CNZ91" s="137"/>
      <c r="COA91" s="137"/>
      <c r="COB91" s="137"/>
      <c r="COC91" s="137"/>
      <c r="COD91" s="137"/>
      <c r="COE91" s="137"/>
      <c r="COF91" s="137"/>
      <c r="COG91" s="137"/>
      <c r="COH91" s="137"/>
      <c r="COI91" s="137"/>
      <c r="COJ91" s="137"/>
      <c r="COK91" s="137"/>
      <c r="COL91" s="137"/>
      <c r="COM91" s="137"/>
      <c r="CON91" s="137"/>
      <c r="COO91" s="137"/>
      <c r="COP91" s="137"/>
      <c r="COQ91" s="137"/>
      <c r="COR91" s="137"/>
      <c r="COS91" s="137"/>
      <c r="COT91" s="137"/>
      <c r="COU91" s="137"/>
      <c r="COV91" s="137"/>
      <c r="COW91" s="137"/>
      <c r="COX91" s="137"/>
      <c r="COY91" s="137"/>
      <c r="COZ91" s="137"/>
      <c r="CPA91" s="137"/>
      <c r="CPB91" s="137"/>
      <c r="CPC91" s="137"/>
      <c r="CPD91" s="137"/>
      <c r="CPE91" s="137"/>
      <c r="CPF91" s="137"/>
      <c r="CPG91" s="137"/>
      <c r="CPH91" s="137"/>
      <c r="CPI91" s="137"/>
      <c r="CPJ91" s="137"/>
      <c r="CPK91" s="137"/>
      <c r="CPL91" s="137"/>
      <c r="CPM91" s="137"/>
      <c r="CPN91" s="137"/>
      <c r="CPO91" s="137"/>
      <c r="CPP91" s="137"/>
      <c r="CPQ91" s="137"/>
      <c r="CPR91" s="137"/>
      <c r="CPS91" s="137"/>
      <c r="CPT91" s="137"/>
      <c r="CPU91" s="137"/>
      <c r="CPV91" s="137"/>
      <c r="CPW91" s="137"/>
      <c r="CPX91" s="137"/>
      <c r="CPY91" s="137"/>
      <c r="CPZ91" s="137"/>
      <c r="CQA91" s="137"/>
      <c r="CQB91" s="137"/>
      <c r="CQC91" s="137"/>
      <c r="CQD91" s="137"/>
      <c r="CQE91" s="137"/>
      <c r="CQF91" s="137"/>
      <c r="CQG91" s="137"/>
      <c r="CQH91" s="137"/>
      <c r="CQI91" s="137"/>
      <c r="CQJ91" s="137"/>
      <c r="CQK91" s="137"/>
      <c r="CQL91" s="137"/>
      <c r="CQM91" s="137"/>
      <c r="CQN91" s="137"/>
      <c r="CQO91" s="137"/>
      <c r="CQP91" s="137"/>
      <c r="CQQ91" s="137"/>
      <c r="CQR91" s="137"/>
      <c r="CQS91" s="137"/>
      <c r="CQT91" s="137"/>
      <c r="CQU91" s="137"/>
      <c r="CQV91" s="137"/>
      <c r="CQW91" s="137"/>
      <c r="CQX91" s="137"/>
      <c r="CQY91" s="137"/>
      <c r="CQZ91" s="137"/>
      <c r="CRA91" s="137"/>
      <c r="CRB91" s="137"/>
      <c r="CRC91" s="137"/>
      <c r="CRD91" s="137"/>
      <c r="CRE91" s="137"/>
      <c r="CRF91" s="137"/>
      <c r="CRG91" s="137"/>
      <c r="CRH91" s="137"/>
      <c r="CRI91" s="137"/>
      <c r="CRJ91" s="137"/>
      <c r="CRK91" s="137"/>
      <c r="CRL91" s="137"/>
      <c r="CRM91" s="137"/>
      <c r="CRN91" s="137"/>
      <c r="CRO91" s="137"/>
      <c r="CRP91" s="137"/>
      <c r="CRQ91" s="137"/>
      <c r="CRR91" s="137"/>
      <c r="CRS91" s="137"/>
      <c r="CRT91" s="137"/>
      <c r="CRU91" s="137"/>
      <c r="CRV91" s="137"/>
      <c r="CRW91" s="137"/>
      <c r="CRX91" s="137"/>
      <c r="CRY91" s="137"/>
      <c r="CRZ91" s="137"/>
      <c r="CSA91" s="137"/>
      <c r="CSB91" s="137"/>
      <c r="CSC91" s="137"/>
      <c r="CSD91" s="137"/>
      <c r="CSE91" s="137"/>
      <c r="CSF91" s="137"/>
      <c r="CSG91" s="137"/>
      <c r="CSH91" s="137"/>
      <c r="CSI91" s="137"/>
      <c r="CSJ91" s="137"/>
      <c r="CSK91" s="137"/>
      <c r="CSL91" s="137"/>
      <c r="CSM91" s="137"/>
      <c r="CSN91" s="137"/>
      <c r="CSO91" s="137"/>
      <c r="CSP91" s="137"/>
      <c r="CSQ91" s="137"/>
      <c r="CSR91" s="137"/>
      <c r="CSS91" s="137"/>
      <c r="CST91" s="137"/>
      <c r="CSU91" s="137"/>
      <c r="CSV91" s="137"/>
      <c r="CSW91" s="137"/>
      <c r="CSX91" s="137"/>
      <c r="CSY91" s="137"/>
      <c r="CSZ91" s="137"/>
      <c r="CTA91" s="137"/>
      <c r="CTB91" s="137"/>
      <c r="CTC91" s="137"/>
      <c r="CTD91" s="137"/>
      <c r="CTE91" s="137"/>
      <c r="CTF91" s="137"/>
      <c r="CTG91" s="137"/>
      <c r="CTH91" s="137"/>
      <c r="CTI91" s="137"/>
      <c r="CTJ91" s="137"/>
      <c r="CTK91" s="137"/>
      <c r="CTL91" s="137"/>
      <c r="CTM91" s="137"/>
      <c r="CTN91" s="137"/>
      <c r="CTO91" s="137"/>
      <c r="CTP91" s="137"/>
      <c r="CTQ91" s="137"/>
      <c r="CTR91" s="137"/>
      <c r="CTS91" s="137"/>
      <c r="CTT91" s="137"/>
      <c r="CTU91" s="137"/>
      <c r="CTV91" s="137"/>
      <c r="CTW91" s="137"/>
      <c r="CTX91" s="137"/>
      <c r="CTY91" s="137"/>
      <c r="CTZ91" s="137"/>
      <c r="CUA91" s="137"/>
      <c r="CUB91" s="137"/>
      <c r="CUC91" s="137"/>
      <c r="CUD91" s="137"/>
      <c r="CUE91" s="137"/>
      <c r="CUF91" s="137"/>
      <c r="CUG91" s="137"/>
      <c r="CUH91" s="137"/>
      <c r="CUI91" s="137"/>
      <c r="CUJ91" s="137"/>
      <c r="CUK91" s="137"/>
      <c r="CUL91" s="137"/>
      <c r="CUM91" s="137"/>
      <c r="CUN91" s="137"/>
      <c r="CUO91" s="137"/>
      <c r="CUP91" s="137"/>
      <c r="CUQ91" s="137"/>
      <c r="CUR91" s="137"/>
      <c r="CUS91" s="137"/>
      <c r="CUT91" s="137"/>
      <c r="CUU91" s="137"/>
      <c r="CUV91" s="137"/>
      <c r="CUW91" s="137"/>
      <c r="CUX91" s="137"/>
      <c r="CUY91" s="137"/>
      <c r="CUZ91" s="137"/>
      <c r="CVA91" s="137"/>
      <c r="CVB91" s="137"/>
      <c r="CVC91" s="137"/>
      <c r="CVD91" s="137"/>
      <c r="CVE91" s="137"/>
      <c r="CVF91" s="137"/>
      <c r="CVG91" s="137"/>
      <c r="CVH91" s="137"/>
      <c r="CVI91" s="137"/>
      <c r="CVJ91" s="137"/>
      <c r="CVK91" s="137"/>
      <c r="CVL91" s="137"/>
      <c r="CVM91" s="137"/>
      <c r="CVN91" s="137"/>
      <c r="CVO91" s="137"/>
      <c r="CVP91" s="137"/>
      <c r="CVQ91" s="137"/>
      <c r="CVR91" s="137"/>
      <c r="CVS91" s="137"/>
      <c r="CVT91" s="137"/>
      <c r="CVU91" s="137"/>
      <c r="CVV91" s="137"/>
      <c r="CVW91" s="137"/>
      <c r="CVX91" s="137"/>
      <c r="CVY91" s="137"/>
      <c r="CVZ91" s="137"/>
      <c r="CWA91" s="137"/>
      <c r="CWB91" s="137"/>
      <c r="CWC91" s="137"/>
      <c r="CWD91" s="137"/>
      <c r="CWE91" s="137"/>
      <c r="CWF91" s="137"/>
      <c r="CWG91" s="137"/>
      <c r="CWH91" s="137"/>
      <c r="CWI91" s="137"/>
      <c r="CWJ91" s="137"/>
      <c r="CWK91" s="137"/>
      <c r="CWL91" s="137"/>
      <c r="CWM91" s="137"/>
      <c r="CWN91" s="137"/>
      <c r="CWO91" s="137"/>
      <c r="CWP91" s="137"/>
      <c r="CWQ91" s="137"/>
      <c r="CWR91" s="137"/>
      <c r="CWS91" s="137"/>
      <c r="CWT91" s="137"/>
      <c r="CWU91" s="137"/>
      <c r="CWV91" s="137"/>
      <c r="CWW91" s="137"/>
      <c r="CWX91" s="137"/>
      <c r="CWY91" s="137"/>
      <c r="CWZ91" s="137"/>
      <c r="CXA91" s="137"/>
      <c r="CXB91" s="137"/>
      <c r="CXC91" s="137"/>
      <c r="CXD91" s="137"/>
      <c r="CXE91" s="137"/>
      <c r="CXF91" s="137"/>
      <c r="CXG91" s="137"/>
      <c r="CXH91" s="137"/>
      <c r="CXI91" s="137"/>
      <c r="CXJ91" s="137"/>
      <c r="CXK91" s="137"/>
      <c r="CXL91" s="137"/>
      <c r="CXM91" s="137"/>
      <c r="CXN91" s="137"/>
      <c r="CXO91" s="137"/>
      <c r="CXP91" s="137"/>
      <c r="CXQ91" s="137"/>
      <c r="CXR91" s="137"/>
      <c r="CXS91" s="137"/>
      <c r="CXT91" s="137"/>
      <c r="CXU91" s="137"/>
      <c r="CXV91" s="137"/>
      <c r="CXW91" s="137"/>
      <c r="CXX91" s="137"/>
      <c r="CXY91" s="137"/>
      <c r="CXZ91" s="137"/>
      <c r="CYA91" s="137"/>
      <c r="CYB91" s="137"/>
      <c r="CYC91" s="137"/>
      <c r="CYD91" s="137"/>
      <c r="CYE91" s="137"/>
      <c r="CYF91" s="137"/>
      <c r="CYG91" s="137"/>
      <c r="CYH91" s="137"/>
      <c r="CYI91" s="137"/>
      <c r="CYJ91" s="137"/>
      <c r="CYK91" s="137"/>
      <c r="CYL91" s="137"/>
      <c r="CYM91" s="137"/>
      <c r="CYN91" s="137"/>
      <c r="CYO91" s="137"/>
      <c r="CYP91" s="137"/>
      <c r="CYQ91" s="137"/>
      <c r="CYR91" s="137"/>
      <c r="CYS91" s="137"/>
      <c r="CYT91" s="137"/>
      <c r="CYU91" s="137"/>
      <c r="CYV91" s="137"/>
      <c r="CYW91" s="137"/>
      <c r="CYX91" s="137"/>
      <c r="CYY91" s="137"/>
      <c r="CYZ91" s="137"/>
      <c r="CZA91" s="137"/>
      <c r="CZB91" s="137"/>
      <c r="CZC91" s="137"/>
      <c r="CZD91" s="137"/>
      <c r="CZE91" s="137"/>
      <c r="CZF91" s="137"/>
      <c r="CZG91" s="137"/>
      <c r="CZH91" s="137"/>
      <c r="CZI91" s="137"/>
      <c r="CZJ91" s="137"/>
      <c r="CZK91" s="137"/>
      <c r="CZL91" s="137"/>
      <c r="CZM91" s="137"/>
      <c r="CZN91" s="137"/>
      <c r="CZO91" s="137"/>
      <c r="CZP91" s="137"/>
      <c r="CZQ91" s="137"/>
      <c r="CZR91" s="137"/>
      <c r="CZS91" s="137"/>
      <c r="CZT91" s="137"/>
      <c r="CZU91" s="137"/>
      <c r="CZV91" s="137"/>
      <c r="CZW91" s="137"/>
      <c r="CZX91" s="137"/>
      <c r="CZY91" s="137"/>
      <c r="CZZ91" s="137"/>
      <c r="DAA91" s="137"/>
      <c r="DAB91" s="137"/>
      <c r="DAC91" s="137"/>
      <c r="DAD91" s="137"/>
      <c r="DAE91" s="137"/>
      <c r="DAF91" s="137"/>
      <c r="DAG91" s="137"/>
      <c r="DAH91" s="137"/>
      <c r="DAI91" s="137"/>
      <c r="DAJ91" s="137"/>
      <c r="DAK91" s="137"/>
      <c r="DAL91" s="137"/>
      <c r="DAM91" s="137"/>
      <c r="DAN91" s="137"/>
      <c r="DAO91" s="137"/>
      <c r="DAP91" s="137"/>
      <c r="DAQ91" s="137"/>
      <c r="DAR91" s="137"/>
      <c r="DAS91" s="137"/>
      <c r="DAT91" s="137"/>
      <c r="DAU91" s="137"/>
      <c r="DAV91" s="137"/>
      <c r="DAW91" s="137"/>
      <c r="DAX91" s="137"/>
      <c r="DAY91" s="137"/>
      <c r="DAZ91" s="137"/>
      <c r="DBA91" s="137"/>
      <c r="DBB91" s="137"/>
      <c r="DBC91" s="137"/>
      <c r="DBD91" s="137"/>
      <c r="DBE91" s="137"/>
      <c r="DBF91" s="137"/>
      <c r="DBG91" s="137"/>
      <c r="DBH91" s="137"/>
      <c r="DBI91" s="137"/>
      <c r="DBJ91" s="137"/>
      <c r="DBK91" s="137"/>
      <c r="DBL91" s="137"/>
      <c r="DBM91" s="137"/>
      <c r="DBN91" s="137"/>
      <c r="DBO91" s="137"/>
      <c r="DBP91" s="137"/>
      <c r="DBQ91" s="137"/>
      <c r="DBR91" s="137"/>
      <c r="DBS91" s="137"/>
      <c r="DBT91" s="137"/>
      <c r="DBU91" s="137"/>
      <c r="DBV91" s="137"/>
      <c r="DBW91" s="137"/>
      <c r="DBX91" s="137"/>
      <c r="DBY91" s="137"/>
      <c r="DBZ91" s="137"/>
      <c r="DCA91" s="137"/>
      <c r="DCB91" s="137"/>
      <c r="DCC91" s="137"/>
      <c r="DCD91" s="137"/>
      <c r="DCE91" s="137"/>
      <c r="DCF91" s="137"/>
      <c r="DCG91" s="137"/>
      <c r="DCH91" s="137"/>
      <c r="DCI91" s="137"/>
      <c r="DCJ91" s="137"/>
      <c r="DCK91" s="137"/>
      <c r="DCL91" s="137"/>
      <c r="DCM91" s="137"/>
      <c r="DCN91" s="137"/>
      <c r="DCO91" s="137"/>
      <c r="DCP91" s="137"/>
      <c r="DCQ91" s="137"/>
      <c r="DCR91" s="137"/>
      <c r="DCS91" s="137"/>
      <c r="DCT91" s="137"/>
      <c r="DCU91" s="137"/>
      <c r="DCV91" s="137"/>
      <c r="DCW91" s="137"/>
      <c r="DCX91" s="137"/>
      <c r="DCY91" s="137"/>
      <c r="DCZ91" s="137"/>
      <c r="DDA91" s="137"/>
      <c r="DDB91" s="137"/>
      <c r="DDC91" s="137"/>
      <c r="DDD91" s="137"/>
      <c r="DDE91" s="137"/>
      <c r="DDF91" s="137"/>
      <c r="DDG91" s="137"/>
      <c r="DDH91" s="137"/>
      <c r="DDI91" s="137"/>
      <c r="DDJ91" s="137"/>
      <c r="DDK91" s="137"/>
      <c r="DDL91" s="137"/>
      <c r="DDM91" s="137"/>
      <c r="DDN91" s="137"/>
      <c r="DDO91" s="137"/>
      <c r="DDP91" s="137"/>
      <c r="DDQ91" s="137"/>
      <c r="DDR91" s="137"/>
      <c r="DDS91" s="137"/>
      <c r="DDT91" s="137"/>
      <c r="DDU91" s="137"/>
      <c r="DDV91" s="137"/>
      <c r="DDW91" s="137"/>
      <c r="DDX91" s="137"/>
      <c r="DDY91" s="137"/>
      <c r="DDZ91" s="137"/>
      <c r="DEA91" s="137"/>
      <c r="DEB91" s="137"/>
      <c r="DEC91" s="137"/>
      <c r="DED91" s="137"/>
      <c r="DEE91" s="137"/>
      <c r="DEF91" s="137"/>
      <c r="DEG91" s="137"/>
      <c r="DEH91" s="137"/>
      <c r="DEI91" s="137"/>
      <c r="DEJ91" s="137"/>
      <c r="DEK91" s="137"/>
      <c r="DEL91" s="137"/>
      <c r="DEM91" s="137"/>
      <c r="DEN91" s="137"/>
      <c r="DEO91" s="137"/>
      <c r="DEP91" s="137"/>
      <c r="DEQ91" s="137"/>
      <c r="DER91" s="137"/>
      <c r="DES91" s="137"/>
      <c r="DET91" s="137"/>
      <c r="DEU91" s="137"/>
      <c r="DEV91" s="137"/>
      <c r="DEW91" s="137"/>
      <c r="DEX91" s="137"/>
      <c r="DEY91" s="137"/>
      <c r="DEZ91" s="137"/>
      <c r="DFA91" s="137"/>
      <c r="DFB91" s="137"/>
      <c r="DFC91" s="137"/>
      <c r="DFD91" s="137"/>
      <c r="DFE91" s="137"/>
      <c r="DFF91" s="137"/>
      <c r="DFG91" s="137"/>
      <c r="DFH91" s="137"/>
      <c r="DFI91" s="137"/>
      <c r="DFJ91" s="137"/>
      <c r="DFK91" s="137"/>
      <c r="DFL91" s="137"/>
      <c r="DFM91" s="137"/>
      <c r="DFN91" s="137"/>
      <c r="DFO91" s="137"/>
      <c r="DFP91" s="137"/>
      <c r="DFQ91" s="137"/>
      <c r="DFR91" s="137"/>
      <c r="DFS91" s="137"/>
      <c r="DFT91" s="137"/>
      <c r="DFU91" s="137"/>
      <c r="DFV91" s="137"/>
      <c r="DFW91" s="137"/>
      <c r="DFX91" s="137"/>
      <c r="DFY91" s="137"/>
      <c r="DFZ91" s="137"/>
      <c r="DGA91" s="137"/>
      <c r="DGB91" s="137"/>
      <c r="DGC91" s="137"/>
      <c r="DGD91" s="137"/>
      <c r="DGE91" s="137"/>
      <c r="DGF91" s="137"/>
      <c r="DGG91" s="137"/>
      <c r="DGH91" s="137"/>
      <c r="DGI91" s="137"/>
      <c r="DGJ91" s="137"/>
      <c r="DGK91" s="137"/>
      <c r="DGL91" s="137"/>
      <c r="DGM91" s="137"/>
      <c r="DGN91" s="137"/>
      <c r="DGO91" s="137"/>
      <c r="DGP91" s="137"/>
      <c r="DGQ91" s="137"/>
      <c r="DGR91" s="137"/>
      <c r="DGS91" s="137"/>
      <c r="DGT91" s="137"/>
      <c r="DGU91" s="137"/>
      <c r="DGV91" s="137"/>
      <c r="DGW91" s="137"/>
      <c r="DGX91" s="137"/>
      <c r="DGY91" s="137"/>
      <c r="DGZ91" s="137"/>
      <c r="DHA91" s="137"/>
      <c r="DHB91" s="137"/>
      <c r="DHC91" s="137"/>
      <c r="DHD91" s="137"/>
      <c r="DHE91" s="137"/>
      <c r="DHF91" s="137"/>
      <c r="DHG91" s="137"/>
      <c r="DHH91" s="137"/>
      <c r="DHI91" s="137"/>
      <c r="DHJ91" s="137"/>
      <c r="DHK91" s="137"/>
      <c r="DHL91" s="137"/>
      <c r="DHM91" s="137"/>
      <c r="DHN91" s="137"/>
      <c r="DHO91" s="137"/>
      <c r="DHP91" s="137"/>
      <c r="DHQ91" s="137"/>
      <c r="DHR91" s="137"/>
      <c r="DHS91" s="137"/>
      <c r="DHT91" s="137"/>
      <c r="DHU91" s="137"/>
      <c r="DHV91" s="137"/>
      <c r="DHW91" s="137"/>
      <c r="DHX91" s="137"/>
      <c r="DHY91" s="137"/>
      <c r="DHZ91" s="137"/>
      <c r="DIA91" s="137"/>
      <c r="DIB91" s="137"/>
      <c r="DIC91" s="137"/>
      <c r="DID91" s="137"/>
      <c r="DIE91" s="137"/>
      <c r="DIF91" s="137"/>
      <c r="DIG91" s="137"/>
      <c r="DIH91" s="137"/>
      <c r="DII91" s="137"/>
      <c r="DIJ91" s="137"/>
      <c r="DIK91" s="137"/>
      <c r="DIL91" s="137"/>
      <c r="DIM91" s="137"/>
      <c r="DIN91" s="137"/>
      <c r="DIO91" s="137"/>
      <c r="DIP91" s="137"/>
      <c r="DIQ91" s="137"/>
      <c r="DIR91" s="137"/>
      <c r="DIS91" s="137"/>
      <c r="DIT91" s="137"/>
      <c r="DIU91" s="137"/>
      <c r="DIV91" s="137"/>
      <c r="DIW91" s="137"/>
      <c r="DIX91" s="137"/>
      <c r="DIY91" s="137"/>
      <c r="DIZ91" s="137"/>
      <c r="DJA91" s="137"/>
      <c r="DJB91" s="137"/>
      <c r="DJC91" s="137"/>
      <c r="DJD91" s="137"/>
      <c r="DJE91" s="137"/>
      <c r="DJF91" s="137"/>
      <c r="DJG91" s="137"/>
      <c r="DJH91" s="137"/>
      <c r="DJI91" s="137"/>
      <c r="DJJ91" s="137"/>
      <c r="DJK91" s="137"/>
      <c r="DJL91" s="137"/>
      <c r="DJM91" s="137"/>
      <c r="DJN91" s="137"/>
      <c r="DJO91" s="137"/>
      <c r="DJP91" s="137"/>
      <c r="DJQ91" s="137"/>
      <c r="DJR91" s="137"/>
      <c r="DJS91" s="137"/>
      <c r="DJT91" s="137"/>
      <c r="DJU91" s="137"/>
      <c r="DJV91" s="137"/>
      <c r="DJW91" s="137"/>
      <c r="DJX91" s="137"/>
      <c r="DJY91" s="137"/>
      <c r="DJZ91" s="137"/>
      <c r="DKA91" s="137"/>
      <c r="DKB91" s="137"/>
      <c r="DKC91" s="137"/>
      <c r="DKD91" s="137"/>
      <c r="DKE91" s="137"/>
      <c r="DKF91" s="137"/>
      <c r="DKG91" s="137"/>
      <c r="DKH91" s="137"/>
      <c r="DKI91" s="137"/>
      <c r="DKJ91" s="137"/>
      <c r="DKK91" s="137"/>
      <c r="DKL91" s="137"/>
      <c r="DKM91" s="137"/>
      <c r="DKN91" s="137"/>
      <c r="DKO91" s="137"/>
      <c r="DKP91" s="137"/>
      <c r="DKQ91" s="137"/>
      <c r="DKR91" s="137"/>
      <c r="DKS91" s="137"/>
      <c r="DKT91" s="137"/>
      <c r="DKU91" s="137"/>
      <c r="DKV91" s="137"/>
      <c r="DKW91" s="137"/>
      <c r="DKX91" s="137"/>
      <c r="DKY91" s="137"/>
      <c r="DKZ91" s="137"/>
      <c r="DLA91" s="137"/>
      <c r="DLB91" s="137"/>
      <c r="DLC91" s="137"/>
      <c r="DLD91" s="137"/>
      <c r="DLE91" s="137"/>
      <c r="DLF91" s="137"/>
      <c r="DLG91" s="137"/>
      <c r="DLH91" s="137"/>
      <c r="DLI91" s="137"/>
      <c r="DLJ91" s="137"/>
      <c r="DLK91" s="137"/>
      <c r="DLL91" s="137"/>
      <c r="DLM91" s="137"/>
      <c r="DLN91" s="137"/>
      <c r="DLO91" s="137"/>
      <c r="DLP91" s="137"/>
      <c r="DLQ91" s="137"/>
      <c r="DLR91" s="137"/>
      <c r="DLS91" s="137"/>
      <c r="DLT91" s="137"/>
      <c r="DLU91" s="137"/>
      <c r="DLV91" s="137"/>
      <c r="DLW91" s="137"/>
      <c r="DLX91" s="137"/>
      <c r="DLY91" s="137"/>
      <c r="DLZ91" s="137"/>
      <c r="DMA91" s="137"/>
      <c r="DMB91" s="137"/>
      <c r="DMC91" s="137"/>
      <c r="DMD91" s="137"/>
      <c r="DME91" s="137"/>
      <c r="DMF91" s="137"/>
      <c r="DMG91" s="137"/>
      <c r="DMH91" s="137"/>
      <c r="DMI91" s="137"/>
      <c r="DMJ91" s="137"/>
      <c r="DMK91" s="137"/>
      <c r="DML91" s="137"/>
      <c r="DMM91" s="137"/>
      <c r="DMN91" s="137"/>
      <c r="DMO91" s="137"/>
      <c r="DMP91" s="137"/>
      <c r="DMQ91" s="137"/>
      <c r="DMR91" s="137"/>
      <c r="DMS91" s="137"/>
      <c r="DMT91" s="137"/>
      <c r="DMU91" s="137"/>
      <c r="DMV91" s="137"/>
      <c r="DMW91" s="137"/>
      <c r="DMX91" s="137"/>
      <c r="DMY91" s="137"/>
      <c r="DMZ91" s="137"/>
      <c r="DNA91" s="137"/>
      <c r="DNB91" s="137"/>
      <c r="DNC91" s="137"/>
      <c r="DND91" s="137"/>
      <c r="DNE91" s="137"/>
      <c r="DNF91" s="137"/>
      <c r="DNG91" s="137"/>
      <c r="DNH91" s="137"/>
      <c r="DNI91" s="137"/>
      <c r="DNJ91" s="137"/>
      <c r="DNK91" s="137"/>
      <c r="DNL91" s="137"/>
      <c r="DNM91" s="137"/>
      <c r="DNN91" s="137"/>
      <c r="DNO91" s="137"/>
      <c r="DNP91" s="137"/>
      <c r="DNQ91" s="137"/>
      <c r="DNR91" s="137"/>
      <c r="DNS91" s="137"/>
      <c r="DNT91" s="137"/>
      <c r="DNU91" s="137"/>
      <c r="DNV91" s="137"/>
      <c r="DNW91" s="137"/>
      <c r="DNX91" s="137"/>
      <c r="DNY91" s="137"/>
      <c r="DNZ91" s="137"/>
      <c r="DOA91" s="137"/>
      <c r="DOB91" s="137"/>
      <c r="DOC91" s="137"/>
      <c r="DOD91" s="137"/>
      <c r="DOE91" s="137"/>
      <c r="DOF91" s="137"/>
      <c r="DOG91" s="137"/>
      <c r="DOH91" s="137"/>
      <c r="DOI91" s="137"/>
      <c r="DOJ91" s="137"/>
      <c r="DOK91" s="137"/>
      <c r="DOL91" s="137"/>
      <c r="DOM91" s="137"/>
      <c r="DON91" s="137"/>
      <c r="DOO91" s="137"/>
      <c r="DOP91" s="137"/>
      <c r="DOQ91" s="137"/>
      <c r="DOR91" s="137"/>
      <c r="DOS91" s="137"/>
      <c r="DOT91" s="137"/>
      <c r="DOU91" s="137"/>
      <c r="DOV91" s="137"/>
      <c r="DOW91" s="137"/>
      <c r="DOX91" s="137"/>
      <c r="DOY91" s="137"/>
      <c r="DOZ91" s="137"/>
      <c r="DPA91" s="137"/>
      <c r="DPB91" s="137"/>
      <c r="DPC91" s="137"/>
      <c r="DPD91" s="137"/>
      <c r="DPE91" s="137"/>
      <c r="DPF91" s="137"/>
      <c r="DPG91" s="137"/>
      <c r="DPH91" s="137"/>
      <c r="DPI91" s="137"/>
      <c r="DPJ91" s="137"/>
      <c r="DPK91" s="137"/>
      <c r="DPL91" s="137"/>
      <c r="DPM91" s="137"/>
      <c r="DPN91" s="137"/>
      <c r="DPO91" s="137"/>
      <c r="DPP91" s="137"/>
      <c r="DPQ91" s="137"/>
      <c r="DPR91" s="137"/>
      <c r="DPS91" s="137"/>
      <c r="DPT91" s="137"/>
      <c r="DPU91" s="137"/>
      <c r="DPV91" s="137"/>
      <c r="DPW91" s="137"/>
      <c r="DPX91" s="137"/>
      <c r="DPY91" s="137"/>
      <c r="DPZ91" s="137"/>
      <c r="DQA91" s="137"/>
      <c r="DQB91" s="137"/>
      <c r="DQC91" s="137"/>
      <c r="DQD91" s="137"/>
      <c r="DQE91" s="137"/>
      <c r="DQF91" s="137"/>
      <c r="DQG91" s="137"/>
      <c r="DQH91" s="137"/>
      <c r="DQI91" s="137"/>
      <c r="DQJ91" s="137"/>
      <c r="DQK91" s="137"/>
      <c r="DQL91" s="137"/>
      <c r="DQM91" s="137"/>
      <c r="DQN91" s="137"/>
      <c r="DQO91" s="137"/>
      <c r="DQP91" s="137"/>
      <c r="DQQ91" s="137"/>
      <c r="DQR91" s="137"/>
      <c r="DQS91" s="137"/>
      <c r="DQT91" s="137"/>
      <c r="DQU91" s="137"/>
      <c r="DQV91" s="137"/>
      <c r="DQW91" s="137"/>
      <c r="DQX91" s="137"/>
      <c r="DQY91" s="137"/>
      <c r="DQZ91" s="137"/>
      <c r="DRA91" s="137"/>
      <c r="DRB91" s="137"/>
      <c r="DRC91" s="137"/>
      <c r="DRD91" s="137"/>
      <c r="DRE91" s="137"/>
      <c r="DRF91" s="137"/>
      <c r="DRG91" s="137"/>
      <c r="DRH91" s="137"/>
      <c r="DRI91" s="137"/>
      <c r="DRJ91" s="137"/>
      <c r="DRK91" s="137"/>
      <c r="DRL91" s="137"/>
      <c r="DRM91" s="137"/>
      <c r="DRN91" s="137"/>
      <c r="DRO91" s="137"/>
      <c r="DRP91" s="137"/>
      <c r="DRQ91" s="137"/>
      <c r="DRR91" s="137"/>
      <c r="DRS91" s="137"/>
      <c r="DRT91" s="137"/>
      <c r="DRU91" s="137"/>
      <c r="DRV91" s="137"/>
      <c r="DRW91" s="137"/>
      <c r="DRX91" s="137"/>
      <c r="DRY91" s="137"/>
      <c r="DRZ91" s="137"/>
      <c r="DSA91" s="137"/>
      <c r="DSB91" s="137"/>
      <c r="DSC91" s="137"/>
      <c r="DSD91" s="137"/>
      <c r="DSE91" s="137"/>
      <c r="DSF91" s="137"/>
      <c r="DSG91" s="137"/>
      <c r="DSH91" s="137"/>
      <c r="DSI91" s="137"/>
      <c r="DSJ91" s="137"/>
      <c r="DSK91" s="137"/>
      <c r="DSL91" s="137"/>
      <c r="DSM91" s="137"/>
      <c r="DSN91" s="137"/>
      <c r="DSO91" s="137"/>
      <c r="DSP91" s="137"/>
      <c r="DSQ91" s="137"/>
      <c r="DSR91" s="137"/>
      <c r="DSS91" s="137"/>
      <c r="DST91" s="137"/>
      <c r="DSU91" s="137"/>
      <c r="DSV91" s="137"/>
      <c r="DSW91" s="137"/>
      <c r="DSX91" s="137"/>
      <c r="DSY91" s="137"/>
      <c r="DSZ91" s="137"/>
      <c r="DTA91" s="137"/>
      <c r="DTB91" s="137"/>
      <c r="DTC91" s="137"/>
      <c r="DTD91" s="137"/>
      <c r="DTE91" s="137"/>
      <c r="DTF91" s="137"/>
      <c r="DTG91" s="137"/>
      <c r="DTH91" s="137"/>
      <c r="DTI91" s="137"/>
      <c r="DTJ91" s="137"/>
      <c r="DTK91" s="137"/>
      <c r="DTL91" s="137"/>
      <c r="DTM91" s="137"/>
      <c r="DTN91" s="137"/>
      <c r="DTO91" s="137"/>
      <c r="DTP91" s="137"/>
      <c r="DTQ91" s="137"/>
      <c r="DTR91" s="137"/>
      <c r="DTS91" s="137"/>
      <c r="DTT91" s="137"/>
      <c r="DTU91" s="137"/>
      <c r="DTV91" s="137"/>
      <c r="DTW91" s="137"/>
      <c r="DTX91" s="137"/>
      <c r="DTY91" s="137"/>
      <c r="DTZ91" s="137"/>
      <c r="DUA91" s="137"/>
      <c r="DUB91" s="137"/>
      <c r="DUC91" s="137"/>
      <c r="DUD91" s="137"/>
      <c r="DUE91" s="137"/>
      <c r="DUF91" s="137"/>
      <c r="DUG91" s="137"/>
      <c r="DUH91" s="137"/>
      <c r="DUI91" s="137"/>
      <c r="DUJ91" s="137"/>
      <c r="DUK91" s="137"/>
      <c r="DUL91" s="137"/>
      <c r="DUM91" s="137"/>
      <c r="DUN91" s="137"/>
      <c r="DUO91" s="137"/>
      <c r="DUP91" s="137"/>
      <c r="DUQ91" s="137"/>
      <c r="DUR91" s="137"/>
      <c r="DUS91" s="137"/>
      <c r="DUT91" s="137"/>
      <c r="DUU91" s="137"/>
      <c r="DUV91" s="137"/>
      <c r="DUW91" s="137"/>
      <c r="DUX91" s="137"/>
      <c r="DUY91" s="137"/>
      <c r="DUZ91" s="137"/>
      <c r="DVA91" s="137"/>
      <c r="DVB91" s="137"/>
      <c r="DVC91" s="137"/>
      <c r="DVD91" s="137"/>
      <c r="DVE91" s="137"/>
      <c r="DVF91" s="137"/>
      <c r="DVG91" s="137"/>
      <c r="DVH91" s="137"/>
      <c r="DVI91" s="137"/>
      <c r="DVJ91" s="137"/>
      <c r="DVK91" s="137"/>
      <c r="DVL91" s="137"/>
      <c r="DVM91" s="137"/>
      <c r="DVN91" s="137"/>
      <c r="DVO91" s="137"/>
      <c r="DVP91" s="137"/>
      <c r="DVQ91" s="137"/>
      <c r="DVR91" s="137"/>
      <c r="DVS91" s="137"/>
      <c r="DVT91" s="137"/>
      <c r="DVU91" s="137"/>
      <c r="DVV91" s="137"/>
      <c r="DVW91" s="137"/>
      <c r="DVX91" s="137"/>
      <c r="DVY91" s="137"/>
      <c r="DVZ91" s="137"/>
      <c r="DWA91" s="137"/>
      <c r="DWB91" s="137"/>
      <c r="DWC91" s="137"/>
      <c r="DWD91" s="137"/>
      <c r="DWE91" s="137"/>
      <c r="DWF91" s="137"/>
      <c r="DWG91" s="137"/>
      <c r="DWH91" s="137"/>
      <c r="DWI91" s="137"/>
      <c r="DWJ91" s="137"/>
      <c r="DWK91" s="137"/>
      <c r="DWL91" s="137"/>
      <c r="DWM91" s="137"/>
      <c r="DWN91" s="137"/>
      <c r="DWO91" s="137"/>
      <c r="DWP91" s="137"/>
      <c r="DWQ91" s="137"/>
      <c r="DWR91" s="137"/>
      <c r="DWS91" s="137"/>
      <c r="DWT91" s="137"/>
      <c r="DWU91" s="137"/>
      <c r="DWV91" s="137"/>
      <c r="DWW91" s="137"/>
      <c r="DWX91" s="137"/>
      <c r="DWY91" s="137"/>
      <c r="DWZ91" s="137"/>
      <c r="DXA91" s="137"/>
      <c r="DXB91" s="137"/>
      <c r="DXC91" s="137"/>
      <c r="DXD91" s="137"/>
      <c r="DXE91" s="137"/>
      <c r="DXF91" s="137"/>
      <c r="DXG91" s="137"/>
      <c r="DXH91" s="137"/>
      <c r="DXI91" s="137"/>
      <c r="DXJ91" s="137"/>
      <c r="DXK91" s="137"/>
      <c r="DXL91" s="137"/>
      <c r="DXM91" s="137"/>
      <c r="DXN91" s="137"/>
      <c r="DXO91" s="137"/>
      <c r="DXP91" s="137"/>
      <c r="DXQ91" s="137"/>
      <c r="DXR91" s="137"/>
      <c r="DXS91" s="137"/>
      <c r="DXT91" s="137"/>
      <c r="DXU91" s="137"/>
      <c r="DXV91" s="137"/>
      <c r="DXW91" s="137"/>
      <c r="DXX91" s="137"/>
      <c r="DXY91" s="137"/>
      <c r="DXZ91" s="137"/>
      <c r="DYA91" s="137"/>
      <c r="DYB91" s="137"/>
      <c r="DYC91" s="137"/>
      <c r="DYD91" s="137"/>
      <c r="DYE91" s="137"/>
      <c r="DYF91" s="137"/>
      <c r="DYG91" s="137"/>
      <c r="DYH91" s="137"/>
      <c r="DYI91" s="137"/>
      <c r="DYJ91" s="137"/>
      <c r="DYK91" s="137"/>
      <c r="DYL91" s="137"/>
      <c r="DYM91" s="137"/>
      <c r="DYN91" s="137"/>
      <c r="DYO91" s="137"/>
      <c r="DYP91" s="137"/>
      <c r="DYQ91" s="137"/>
      <c r="DYR91" s="137"/>
      <c r="DYS91" s="137"/>
      <c r="DYT91" s="137"/>
      <c r="DYU91" s="137"/>
      <c r="DYV91" s="137"/>
      <c r="DYW91" s="137"/>
      <c r="DYX91" s="137"/>
      <c r="DYY91" s="137"/>
      <c r="DYZ91" s="137"/>
      <c r="DZA91" s="137"/>
      <c r="DZB91" s="137"/>
      <c r="DZC91" s="137"/>
      <c r="DZD91" s="137"/>
      <c r="DZE91" s="137"/>
      <c r="DZF91" s="137"/>
      <c r="DZG91" s="137"/>
      <c r="DZH91" s="137"/>
      <c r="DZI91" s="137"/>
      <c r="DZJ91" s="137"/>
      <c r="DZK91" s="137"/>
      <c r="DZL91" s="137"/>
      <c r="DZM91" s="137"/>
      <c r="DZN91" s="137"/>
      <c r="DZO91" s="137"/>
      <c r="DZP91" s="137"/>
      <c r="DZQ91" s="137"/>
      <c r="DZR91" s="137"/>
      <c r="DZS91" s="137"/>
      <c r="DZT91" s="137"/>
      <c r="DZU91" s="137"/>
      <c r="DZV91" s="137"/>
      <c r="DZW91" s="137"/>
      <c r="DZX91" s="137"/>
      <c r="DZY91" s="137"/>
      <c r="DZZ91" s="137"/>
      <c r="EAA91" s="137"/>
      <c r="EAB91" s="137"/>
      <c r="EAC91" s="137"/>
      <c r="EAD91" s="137"/>
      <c r="EAE91" s="137"/>
      <c r="EAF91" s="137"/>
      <c r="EAG91" s="137"/>
      <c r="EAH91" s="137"/>
      <c r="EAI91" s="137"/>
      <c r="EAJ91" s="137"/>
      <c r="EAK91" s="137"/>
      <c r="EAL91" s="137"/>
      <c r="EAM91" s="137"/>
      <c r="EAN91" s="137"/>
      <c r="EAO91" s="137"/>
      <c r="EAP91" s="137"/>
      <c r="EAQ91" s="137"/>
      <c r="EAR91" s="137"/>
      <c r="EAS91" s="137"/>
      <c r="EAT91" s="137"/>
      <c r="EAU91" s="137"/>
      <c r="EAV91" s="137"/>
      <c r="EAW91" s="137"/>
      <c r="EAX91" s="137"/>
      <c r="EAY91" s="137"/>
      <c r="EAZ91" s="137"/>
      <c r="EBA91" s="137"/>
      <c r="EBB91" s="137"/>
      <c r="EBC91" s="137"/>
      <c r="EBD91" s="137"/>
      <c r="EBE91" s="137"/>
      <c r="EBF91" s="137"/>
      <c r="EBG91" s="137"/>
      <c r="EBH91" s="137"/>
      <c r="EBI91" s="137"/>
      <c r="EBJ91" s="137"/>
      <c r="EBK91" s="137"/>
      <c r="EBL91" s="137"/>
      <c r="EBM91" s="137"/>
      <c r="EBN91" s="137"/>
      <c r="EBO91" s="137"/>
      <c r="EBP91" s="137"/>
      <c r="EBQ91" s="137"/>
      <c r="EBR91" s="137"/>
      <c r="EBS91" s="137"/>
      <c r="EBT91" s="137"/>
      <c r="EBU91" s="137"/>
      <c r="EBV91" s="137"/>
      <c r="EBW91" s="137"/>
      <c r="EBX91" s="137"/>
      <c r="EBY91" s="137"/>
      <c r="EBZ91" s="137"/>
      <c r="ECA91" s="137"/>
      <c r="ECB91" s="137"/>
      <c r="ECC91" s="137"/>
      <c r="ECD91" s="137"/>
      <c r="ECE91" s="137"/>
      <c r="ECF91" s="137"/>
      <c r="ECG91" s="137"/>
      <c r="ECH91" s="137"/>
      <c r="ECI91" s="137"/>
      <c r="ECJ91" s="137"/>
      <c r="ECK91" s="137"/>
      <c r="ECL91" s="137"/>
      <c r="ECM91" s="137"/>
      <c r="ECN91" s="137"/>
      <c r="ECO91" s="137"/>
      <c r="ECP91" s="137"/>
      <c r="ECQ91" s="137"/>
      <c r="ECR91" s="137"/>
      <c r="ECS91" s="137"/>
      <c r="ECT91" s="137"/>
      <c r="ECU91" s="137"/>
      <c r="ECV91" s="137"/>
      <c r="ECW91" s="137"/>
      <c r="ECX91" s="137"/>
      <c r="ECY91" s="137"/>
      <c r="ECZ91" s="137"/>
      <c r="EDA91" s="137"/>
      <c r="EDB91" s="137"/>
      <c r="EDC91" s="137"/>
      <c r="EDD91" s="137"/>
      <c r="EDE91" s="137"/>
      <c r="EDF91" s="137"/>
      <c r="EDG91" s="137"/>
      <c r="EDH91" s="137"/>
      <c r="EDI91" s="137"/>
      <c r="EDJ91" s="137"/>
      <c r="EDK91" s="137"/>
      <c r="EDL91" s="137"/>
      <c r="EDM91" s="137"/>
      <c r="EDN91" s="137"/>
      <c r="EDO91" s="137"/>
      <c r="EDP91" s="137"/>
      <c r="EDQ91" s="137"/>
      <c r="EDR91" s="137"/>
      <c r="EDS91" s="137"/>
      <c r="EDT91" s="137"/>
      <c r="EDU91" s="137"/>
      <c r="EDV91" s="137"/>
      <c r="EDW91" s="137"/>
      <c r="EDX91" s="137"/>
      <c r="EDY91" s="137"/>
      <c r="EDZ91" s="137"/>
      <c r="EEA91" s="137"/>
      <c r="EEB91" s="137"/>
      <c r="EEC91" s="137"/>
      <c r="EED91" s="137"/>
      <c r="EEE91" s="137"/>
      <c r="EEF91" s="137"/>
      <c r="EEG91" s="137"/>
      <c r="EEH91" s="137"/>
      <c r="EEI91" s="137"/>
      <c r="EEJ91" s="137"/>
      <c r="EEK91" s="137"/>
      <c r="EEL91" s="137"/>
      <c r="EEM91" s="137"/>
      <c r="EEN91" s="137"/>
      <c r="EEO91" s="137"/>
      <c r="EEP91" s="137"/>
      <c r="EEQ91" s="137"/>
      <c r="EER91" s="137"/>
      <c r="EES91" s="137"/>
      <c r="EET91" s="137"/>
      <c r="EEU91" s="137"/>
      <c r="EEV91" s="137"/>
      <c r="EEW91" s="137"/>
      <c r="EEX91" s="137"/>
      <c r="EEY91" s="137"/>
      <c r="EEZ91" s="137"/>
      <c r="EFA91" s="137"/>
      <c r="EFB91" s="137"/>
      <c r="EFC91" s="137"/>
      <c r="EFD91" s="137"/>
      <c r="EFE91" s="137"/>
      <c r="EFF91" s="137"/>
      <c r="EFG91" s="137"/>
      <c r="EFH91" s="137"/>
      <c r="EFI91" s="137"/>
      <c r="EFJ91" s="137"/>
      <c r="EFK91" s="137"/>
      <c r="EFL91" s="137"/>
      <c r="EFM91" s="137"/>
      <c r="EFN91" s="137"/>
      <c r="EFO91" s="137"/>
      <c r="EFP91" s="137"/>
      <c r="EFQ91" s="137"/>
      <c r="EFR91" s="137"/>
      <c r="EFS91" s="137"/>
      <c r="EFT91" s="137"/>
      <c r="EFU91" s="137"/>
      <c r="EFV91" s="137"/>
      <c r="EFW91" s="137"/>
      <c r="EFX91" s="137"/>
      <c r="EFY91" s="137"/>
      <c r="EFZ91" s="137"/>
      <c r="EGA91" s="137"/>
      <c r="EGB91" s="137"/>
      <c r="EGC91" s="137"/>
      <c r="EGD91" s="137"/>
      <c r="EGE91" s="137"/>
      <c r="EGF91" s="137"/>
      <c r="EGG91" s="137"/>
      <c r="EGH91" s="137"/>
      <c r="EGI91" s="137"/>
      <c r="EGJ91" s="137"/>
      <c r="EGK91" s="137"/>
      <c r="EGL91" s="137"/>
      <c r="EGM91" s="137"/>
      <c r="EGN91" s="137"/>
      <c r="EGO91" s="137"/>
      <c r="EGP91" s="137"/>
      <c r="EGQ91" s="137"/>
      <c r="EGR91" s="137"/>
      <c r="EGS91" s="137"/>
      <c r="EGT91" s="137"/>
      <c r="EGU91" s="137"/>
      <c r="EGV91" s="137"/>
      <c r="EGW91" s="137"/>
      <c r="EGX91" s="137"/>
      <c r="EGY91" s="137"/>
      <c r="EGZ91" s="137"/>
      <c r="EHA91" s="137"/>
      <c r="EHB91" s="137"/>
      <c r="EHC91" s="137"/>
      <c r="EHD91" s="137"/>
      <c r="EHE91" s="137"/>
      <c r="EHF91" s="137"/>
      <c r="EHG91" s="137"/>
      <c r="EHH91" s="137"/>
      <c r="EHI91" s="137"/>
      <c r="EHJ91" s="137"/>
      <c r="EHK91" s="137"/>
      <c r="EHL91" s="137"/>
      <c r="EHM91" s="137"/>
      <c r="EHN91" s="137"/>
      <c r="EHO91" s="137"/>
      <c r="EHP91" s="137"/>
      <c r="EHQ91" s="137"/>
      <c r="EHR91" s="137"/>
      <c r="EHS91" s="137"/>
      <c r="EHT91" s="137"/>
      <c r="EHU91" s="137"/>
      <c r="EHV91" s="137"/>
      <c r="EHW91" s="137"/>
      <c r="EHX91" s="137"/>
      <c r="EHY91" s="137"/>
      <c r="EHZ91" s="137"/>
      <c r="EIA91" s="137"/>
      <c r="EIB91" s="137"/>
      <c r="EIC91" s="137"/>
      <c r="EID91" s="137"/>
      <c r="EIE91" s="137"/>
      <c r="EIF91" s="137"/>
      <c r="EIG91" s="137"/>
      <c r="EIH91" s="137"/>
      <c r="EII91" s="137"/>
      <c r="EIJ91" s="137"/>
      <c r="EIK91" s="137"/>
      <c r="EIL91" s="137"/>
      <c r="EIM91" s="137"/>
      <c r="EIN91" s="137"/>
      <c r="EIO91" s="137"/>
      <c r="EIP91" s="137"/>
      <c r="EIQ91" s="137"/>
      <c r="EIR91" s="137"/>
      <c r="EIS91" s="137"/>
      <c r="EIT91" s="137"/>
      <c r="EIU91" s="137"/>
      <c r="EIV91" s="137"/>
      <c r="EIW91" s="137"/>
      <c r="EIX91" s="137"/>
      <c r="EIY91" s="137"/>
      <c r="EIZ91" s="137"/>
      <c r="EJA91" s="137"/>
      <c r="EJB91" s="137"/>
      <c r="EJC91" s="137"/>
      <c r="EJD91" s="137"/>
      <c r="EJE91" s="137"/>
      <c r="EJF91" s="137"/>
      <c r="EJG91" s="137"/>
      <c r="EJH91" s="137"/>
      <c r="EJI91" s="137"/>
      <c r="EJJ91" s="137"/>
      <c r="EJK91" s="137"/>
      <c r="EJL91" s="137"/>
      <c r="EJM91" s="137"/>
      <c r="EJN91" s="137"/>
      <c r="EJO91" s="137"/>
      <c r="EJP91" s="137"/>
      <c r="EJQ91" s="137"/>
      <c r="EJR91" s="137"/>
      <c r="EJS91" s="137"/>
      <c r="EJT91" s="137"/>
      <c r="EJU91" s="137"/>
      <c r="EJV91" s="137"/>
      <c r="EJW91" s="137"/>
      <c r="EJX91" s="137"/>
      <c r="EJY91" s="137"/>
      <c r="EJZ91" s="137"/>
      <c r="EKA91" s="137"/>
      <c r="EKB91" s="137"/>
      <c r="EKC91" s="137"/>
      <c r="EKD91" s="137"/>
      <c r="EKE91" s="137"/>
      <c r="EKF91" s="137"/>
      <c r="EKG91" s="137"/>
      <c r="EKH91" s="137"/>
      <c r="EKI91" s="137"/>
      <c r="EKJ91" s="137"/>
      <c r="EKK91" s="137"/>
      <c r="EKL91" s="137"/>
      <c r="EKM91" s="137"/>
      <c r="EKN91" s="137"/>
      <c r="EKO91" s="137"/>
      <c r="EKP91" s="137"/>
      <c r="EKQ91" s="137"/>
      <c r="EKR91" s="137"/>
      <c r="EKS91" s="137"/>
      <c r="EKT91" s="137"/>
      <c r="EKU91" s="137"/>
      <c r="EKV91" s="137"/>
      <c r="EKW91" s="137"/>
      <c r="EKX91" s="137"/>
      <c r="EKY91" s="137"/>
      <c r="EKZ91" s="137"/>
      <c r="ELA91" s="137"/>
      <c r="ELB91" s="137"/>
      <c r="ELC91" s="137"/>
      <c r="ELD91" s="137"/>
      <c r="ELE91" s="137"/>
      <c r="ELF91" s="137"/>
      <c r="ELG91" s="137"/>
      <c r="ELH91" s="137"/>
      <c r="ELI91" s="137"/>
      <c r="ELJ91" s="137"/>
      <c r="ELK91" s="137"/>
      <c r="ELL91" s="137"/>
      <c r="ELM91" s="137"/>
      <c r="ELN91" s="137"/>
      <c r="ELO91" s="137"/>
      <c r="ELP91" s="137"/>
      <c r="ELQ91" s="137"/>
      <c r="ELR91" s="137"/>
      <c r="ELS91" s="137"/>
      <c r="ELT91" s="137"/>
      <c r="ELU91" s="137"/>
      <c r="ELV91" s="137"/>
      <c r="ELW91" s="137"/>
      <c r="ELX91" s="137"/>
      <c r="ELY91" s="137"/>
      <c r="ELZ91" s="137"/>
      <c r="EMA91" s="137"/>
      <c r="EMB91" s="137"/>
      <c r="EMC91" s="137"/>
      <c r="EMD91" s="137"/>
      <c r="EME91" s="137"/>
      <c r="EMF91" s="137"/>
      <c r="EMG91" s="137"/>
      <c r="EMH91" s="137"/>
      <c r="EMI91" s="137"/>
      <c r="EMJ91" s="137"/>
      <c r="EMK91" s="137"/>
      <c r="EML91" s="137"/>
      <c r="EMM91" s="137"/>
      <c r="EMN91" s="137"/>
      <c r="EMO91" s="137"/>
      <c r="EMP91" s="137"/>
      <c r="EMQ91" s="137"/>
      <c r="EMR91" s="137"/>
      <c r="EMS91" s="137"/>
      <c r="EMT91" s="137"/>
      <c r="EMU91" s="137"/>
      <c r="EMV91" s="137"/>
      <c r="EMW91" s="137"/>
      <c r="EMX91" s="137"/>
      <c r="EMY91" s="137"/>
      <c r="EMZ91" s="137"/>
      <c r="ENA91" s="137"/>
      <c r="ENB91" s="137"/>
      <c r="ENC91" s="137"/>
      <c r="END91" s="137"/>
      <c r="ENE91" s="137"/>
      <c r="ENF91" s="137"/>
      <c r="ENG91" s="137"/>
      <c r="ENH91" s="137"/>
      <c r="ENI91" s="137"/>
      <c r="ENJ91" s="137"/>
      <c r="ENK91" s="137"/>
      <c r="ENL91" s="137"/>
      <c r="ENM91" s="137"/>
      <c r="ENN91" s="137"/>
      <c r="ENO91" s="137"/>
      <c r="ENP91" s="137"/>
      <c r="ENQ91" s="137"/>
      <c r="ENR91" s="137"/>
      <c r="ENS91" s="137"/>
      <c r="ENT91" s="137"/>
      <c r="ENU91" s="137"/>
      <c r="ENV91" s="137"/>
      <c r="ENW91" s="137"/>
      <c r="ENX91" s="137"/>
      <c r="ENY91" s="137"/>
      <c r="ENZ91" s="137"/>
      <c r="EOA91" s="137"/>
      <c r="EOB91" s="137"/>
      <c r="EOC91" s="137"/>
      <c r="EOD91" s="137"/>
      <c r="EOE91" s="137"/>
      <c r="EOF91" s="137"/>
      <c r="EOG91" s="137"/>
      <c r="EOH91" s="137"/>
      <c r="EOI91" s="137"/>
      <c r="EOJ91" s="137"/>
      <c r="EOK91" s="137"/>
      <c r="EOL91" s="137"/>
      <c r="EOM91" s="137"/>
      <c r="EON91" s="137"/>
      <c r="EOO91" s="137"/>
      <c r="EOP91" s="137"/>
      <c r="EOQ91" s="137"/>
      <c r="EOR91" s="137"/>
      <c r="EOS91" s="137"/>
      <c r="EOT91" s="137"/>
      <c r="EOU91" s="137"/>
      <c r="EOV91" s="137"/>
      <c r="EOW91" s="137"/>
      <c r="EOX91" s="137"/>
      <c r="EOY91" s="137"/>
      <c r="EOZ91" s="137"/>
      <c r="EPA91" s="137"/>
      <c r="EPB91" s="137"/>
      <c r="EPC91" s="137"/>
      <c r="EPD91" s="137"/>
      <c r="EPE91" s="137"/>
      <c r="EPF91" s="137"/>
      <c r="EPG91" s="137"/>
      <c r="EPH91" s="137"/>
      <c r="EPI91" s="137"/>
      <c r="EPJ91" s="137"/>
      <c r="EPK91" s="137"/>
      <c r="EPL91" s="137"/>
      <c r="EPM91" s="137"/>
      <c r="EPN91" s="137"/>
      <c r="EPO91" s="137"/>
      <c r="EPP91" s="137"/>
      <c r="EPQ91" s="137"/>
      <c r="EPR91" s="137"/>
      <c r="EPS91" s="137"/>
      <c r="EPT91" s="137"/>
      <c r="EPU91" s="137"/>
      <c r="EPV91" s="137"/>
      <c r="EPW91" s="137"/>
      <c r="EPX91" s="137"/>
      <c r="EPY91" s="137"/>
      <c r="EPZ91" s="137"/>
      <c r="EQA91" s="137"/>
      <c r="EQB91" s="137"/>
      <c r="EQC91" s="137"/>
      <c r="EQD91" s="137"/>
      <c r="EQE91" s="137"/>
      <c r="EQF91" s="137"/>
      <c r="EQG91" s="137"/>
      <c r="EQH91" s="137"/>
      <c r="EQI91" s="137"/>
      <c r="EQJ91" s="137"/>
      <c r="EQK91" s="137"/>
      <c r="EQL91" s="137"/>
      <c r="EQM91" s="137"/>
      <c r="EQN91" s="137"/>
      <c r="EQO91" s="137"/>
      <c r="EQP91" s="137"/>
      <c r="EQQ91" s="137"/>
      <c r="EQR91" s="137"/>
      <c r="EQS91" s="137"/>
      <c r="EQT91" s="137"/>
      <c r="EQU91" s="137"/>
      <c r="EQV91" s="137"/>
      <c r="EQW91" s="137"/>
      <c r="EQX91" s="137"/>
      <c r="EQY91" s="137"/>
      <c r="EQZ91" s="137"/>
      <c r="ERA91" s="137"/>
      <c r="ERB91" s="137"/>
      <c r="ERC91" s="137"/>
      <c r="ERD91" s="137"/>
      <c r="ERE91" s="137"/>
      <c r="ERF91" s="137"/>
      <c r="ERG91" s="137"/>
      <c r="ERH91" s="137"/>
      <c r="ERI91" s="137"/>
      <c r="ERJ91" s="137"/>
      <c r="ERK91" s="137"/>
      <c r="ERL91" s="137"/>
      <c r="ERM91" s="137"/>
      <c r="ERN91" s="137"/>
      <c r="ERO91" s="137"/>
      <c r="ERP91" s="137"/>
      <c r="ERQ91" s="137"/>
      <c r="ERR91" s="137"/>
      <c r="ERS91" s="137"/>
      <c r="ERT91" s="137"/>
      <c r="ERU91" s="137"/>
      <c r="ERV91" s="137"/>
      <c r="ERW91" s="137"/>
      <c r="ERX91" s="137"/>
      <c r="ERY91" s="137"/>
      <c r="ERZ91" s="137"/>
      <c r="ESA91" s="137"/>
      <c r="ESB91" s="137"/>
      <c r="ESC91" s="137"/>
      <c r="ESD91" s="137"/>
      <c r="ESE91" s="137"/>
      <c r="ESF91" s="137"/>
      <c r="ESG91" s="137"/>
      <c r="ESH91" s="137"/>
      <c r="ESI91" s="137"/>
      <c r="ESJ91" s="137"/>
      <c r="ESK91" s="137"/>
      <c r="ESL91" s="137"/>
      <c r="ESM91" s="137"/>
      <c r="ESN91" s="137"/>
      <c r="ESO91" s="137"/>
      <c r="ESP91" s="137"/>
      <c r="ESQ91" s="137"/>
      <c r="ESR91" s="137"/>
      <c r="ESS91" s="137"/>
      <c r="EST91" s="137"/>
      <c r="ESU91" s="137"/>
      <c r="ESV91" s="137"/>
      <c r="ESW91" s="137"/>
      <c r="ESX91" s="137"/>
      <c r="ESY91" s="137"/>
      <c r="ESZ91" s="137"/>
      <c r="ETA91" s="137"/>
      <c r="ETB91" s="137"/>
      <c r="ETC91" s="137"/>
      <c r="ETD91" s="137"/>
      <c r="ETE91" s="137"/>
      <c r="ETF91" s="137"/>
      <c r="ETG91" s="137"/>
      <c r="ETH91" s="137"/>
      <c r="ETI91" s="137"/>
      <c r="ETJ91" s="137"/>
      <c r="ETK91" s="137"/>
      <c r="ETL91" s="137"/>
      <c r="ETM91" s="137"/>
      <c r="ETN91" s="137"/>
      <c r="ETO91" s="137"/>
      <c r="ETP91" s="137"/>
      <c r="ETQ91" s="137"/>
      <c r="ETR91" s="137"/>
      <c r="ETS91" s="137"/>
      <c r="ETT91" s="137"/>
      <c r="ETU91" s="137"/>
      <c r="ETV91" s="137"/>
      <c r="ETW91" s="137"/>
      <c r="ETX91" s="137"/>
      <c r="ETY91" s="137"/>
      <c r="ETZ91" s="137"/>
      <c r="EUA91" s="137"/>
      <c r="EUB91" s="137"/>
      <c r="EUC91" s="137"/>
      <c r="EUD91" s="137"/>
      <c r="EUE91" s="137"/>
      <c r="EUF91" s="137"/>
      <c r="EUG91" s="137"/>
      <c r="EUH91" s="137"/>
      <c r="EUI91" s="137"/>
      <c r="EUJ91" s="137"/>
      <c r="EUK91" s="137"/>
      <c r="EUL91" s="137"/>
      <c r="EUM91" s="137"/>
      <c r="EUN91" s="137"/>
      <c r="EUO91" s="137"/>
      <c r="EUP91" s="137"/>
      <c r="EUQ91" s="137"/>
      <c r="EUR91" s="137"/>
      <c r="EUS91" s="137"/>
      <c r="EUT91" s="137"/>
      <c r="EUU91" s="137"/>
      <c r="EUV91" s="137"/>
      <c r="EUW91" s="137"/>
      <c r="EUX91" s="137"/>
      <c r="EUY91" s="137"/>
      <c r="EUZ91" s="137"/>
      <c r="EVA91" s="137"/>
      <c r="EVB91" s="137"/>
      <c r="EVC91" s="137"/>
      <c r="EVD91" s="137"/>
      <c r="EVE91" s="137"/>
      <c r="EVF91" s="137"/>
      <c r="EVG91" s="137"/>
      <c r="EVH91" s="137"/>
      <c r="EVI91" s="137"/>
      <c r="EVJ91" s="137"/>
      <c r="EVK91" s="137"/>
      <c r="EVL91" s="137"/>
      <c r="EVM91" s="137"/>
      <c r="EVN91" s="137"/>
      <c r="EVO91" s="137"/>
      <c r="EVP91" s="137"/>
      <c r="EVQ91" s="137"/>
      <c r="EVR91" s="137"/>
      <c r="EVS91" s="137"/>
      <c r="EVT91" s="137"/>
      <c r="EVU91" s="137"/>
      <c r="EVV91" s="137"/>
      <c r="EVW91" s="137"/>
      <c r="EVX91" s="137"/>
      <c r="EVY91" s="137"/>
      <c r="EVZ91" s="137"/>
      <c r="EWA91" s="137"/>
      <c r="EWB91" s="137"/>
      <c r="EWC91" s="137"/>
      <c r="EWD91" s="137"/>
      <c r="EWE91" s="137"/>
      <c r="EWF91" s="137"/>
      <c r="EWG91" s="137"/>
      <c r="EWH91" s="137"/>
      <c r="EWI91" s="137"/>
      <c r="EWJ91" s="137"/>
      <c r="EWK91" s="137"/>
      <c r="EWL91" s="137"/>
      <c r="EWM91" s="137"/>
      <c r="EWN91" s="137"/>
      <c r="EWO91" s="137"/>
      <c r="EWP91" s="137"/>
      <c r="EWQ91" s="137"/>
      <c r="EWR91" s="137"/>
      <c r="EWS91" s="137"/>
      <c r="EWT91" s="137"/>
      <c r="EWU91" s="137"/>
      <c r="EWV91" s="137"/>
      <c r="EWW91" s="137"/>
      <c r="EWX91" s="137"/>
      <c r="EWY91" s="137"/>
      <c r="EWZ91" s="137"/>
      <c r="EXA91" s="137"/>
      <c r="EXB91" s="137"/>
      <c r="EXC91" s="137"/>
      <c r="EXD91" s="137"/>
      <c r="EXE91" s="137"/>
      <c r="EXF91" s="137"/>
      <c r="EXG91" s="137"/>
      <c r="EXH91" s="137"/>
      <c r="EXI91" s="137"/>
      <c r="EXJ91" s="137"/>
      <c r="EXK91" s="137"/>
      <c r="EXL91" s="137"/>
      <c r="EXM91" s="137"/>
      <c r="EXN91" s="137"/>
      <c r="EXO91" s="137"/>
      <c r="EXP91" s="137"/>
      <c r="EXQ91" s="137"/>
      <c r="EXR91" s="137"/>
      <c r="EXS91" s="137"/>
      <c r="EXT91" s="137"/>
      <c r="EXU91" s="137"/>
      <c r="EXV91" s="137"/>
      <c r="EXW91" s="137"/>
      <c r="EXX91" s="137"/>
      <c r="EXY91" s="137"/>
      <c r="EXZ91" s="137"/>
      <c r="EYA91" s="137"/>
      <c r="EYB91" s="137"/>
      <c r="EYC91" s="137"/>
      <c r="EYD91" s="137"/>
      <c r="EYE91" s="137"/>
      <c r="EYF91" s="137"/>
      <c r="EYG91" s="137"/>
      <c r="EYH91" s="137"/>
      <c r="EYI91" s="137"/>
      <c r="EYJ91" s="137"/>
      <c r="EYK91" s="137"/>
      <c r="EYL91" s="137"/>
      <c r="EYM91" s="137"/>
      <c r="EYN91" s="137"/>
      <c r="EYO91" s="137"/>
      <c r="EYP91" s="137"/>
      <c r="EYQ91" s="137"/>
      <c r="EYR91" s="137"/>
      <c r="EYS91" s="137"/>
      <c r="EYT91" s="137"/>
      <c r="EYU91" s="137"/>
      <c r="EYV91" s="137"/>
      <c r="EYW91" s="137"/>
      <c r="EYX91" s="137"/>
      <c r="EYY91" s="137"/>
      <c r="EYZ91" s="137"/>
      <c r="EZA91" s="137"/>
      <c r="EZB91" s="137"/>
      <c r="EZC91" s="137"/>
      <c r="EZD91" s="137"/>
      <c r="EZE91" s="137"/>
      <c r="EZF91" s="137"/>
      <c r="EZG91" s="137"/>
      <c r="EZH91" s="137"/>
      <c r="EZI91" s="137"/>
      <c r="EZJ91" s="137"/>
      <c r="EZK91" s="137"/>
      <c r="EZL91" s="137"/>
      <c r="EZM91" s="137"/>
      <c r="EZN91" s="137"/>
      <c r="EZO91" s="137"/>
      <c r="EZP91" s="137"/>
      <c r="EZQ91" s="137"/>
      <c r="EZR91" s="137"/>
      <c r="EZS91" s="137"/>
      <c r="EZT91" s="137"/>
      <c r="EZU91" s="137"/>
      <c r="EZV91" s="137"/>
      <c r="EZW91" s="137"/>
      <c r="EZX91" s="137"/>
      <c r="EZY91" s="137"/>
      <c r="EZZ91" s="137"/>
      <c r="FAA91" s="137"/>
      <c r="FAB91" s="137"/>
      <c r="FAC91" s="137"/>
      <c r="FAD91" s="137"/>
      <c r="FAE91" s="137"/>
      <c r="FAF91" s="137"/>
      <c r="FAG91" s="137"/>
      <c r="FAH91" s="137"/>
      <c r="FAI91" s="137"/>
      <c r="FAJ91" s="137"/>
      <c r="FAK91" s="137"/>
      <c r="FAL91" s="137"/>
      <c r="FAM91" s="137"/>
      <c r="FAN91" s="137"/>
      <c r="FAO91" s="137"/>
      <c r="FAP91" s="137"/>
      <c r="FAQ91" s="137"/>
      <c r="FAR91" s="137"/>
      <c r="FAS91" s="137"/>
      <c r="FAT91" s="137"/>
      <c r="FAU91" s="137"/>
      <c r="FAV91" s="137"/>
      <c r="FAW91" s="137"/>
      <c r="FAX91" s="137"/>
      <c r="FAY91" s="137"/>
      <c r="FAZ91" s="137"/>
      <c r="FBA91" s="137"/>
      <c r="FBB91" s="137"/>
      <c r="FBC91" s="137"/>
      <c r="FBD91" s="137"/>
      <c r="FBE91" s="137"/>
      <c r="FBF91" s="137"/>
      <c r="FBG91" s="137"/>
      <c r="FBH91" s="137"/>
      <c r="FBI91" s="137"/>
      <c r="FBJ91" s="137"/>
      <c r="FBK91" s="137"/>
      <c r="FBL91" s="137"/>
      <c r="FBM91" s="137"/>
      <c r="FBN91" s="137"/>
      <c r="FBO91" s="137"/>
      <c r="FBP91" s="137"/>
      <c r="FBQ91" s="137"/>
      <c r="FBR91" s="137"/>
      <c r="FBS91" s="137"/>
      <c r="FBT91" s="137"/>
      <c r="FBU91" s="137"/>
      <c r="FBV91" s="137"/>
      <c r="FBW91" s="137"/>
      <c r="FBX91" s="137"/>
      <c r="FBY91" s="137"/>
      <c r="FBZ91" s="137"/>
      <c r="FCA91" s="137"/>
      <c r="FCB91" s="137"/>
      <c r="FCC91" s="137"/>
      <c r="FCD91" s="137"/>
      <c r="FCE91" s="137"/>
      <c r="FCF91" s="137"/>
      <c r="FCG91" s="137"/>
      <c r="FCH91" s="137"/>
      <c r="FCI91" s="137"/>
      <c r="FCJ91" s="137"/>
      <c r="FCK91" s="137"/>
      <c r="FCL91" s="137"/>
      <c r="FCM91" s="137"/>
      <c r="FCN91" s="137"/>
      <c r="FCO91" s="137"/>
      <c r="FCP91" s="137"/>
      <c r="FCQ91" s="137"/>
      <c r="FCR91" s="137"/>
      <c r="FCS91" s="137"/>
      <c r="FCT91" s="137"/>
      <c r="FCU91" s="137"/>
      <c r="FCV91" s="137"/>
      <c r="FCW91" s="137"/>
      <c r="FCX91" s="137"/>
      <c r="FCY91" s="137"/>
      <c r="FCZ91" s="137"/>
      <c r="FDA91" s="137"/>
      <c r="FDB91" s="137"/>
      <c r="FDC91" s="137"/>
      <c r="FDD91" s="137"/>
      <c r="FDE91" s="137"/>
      <c r="FDF91" s="137"/>
      <c r="FDG91" s="137"/>
      <c r="FDH91" s="137"/>
      <c r="FDI91" s="137"/>
      <c r="FDJ91" s="137"/>
      <c r="FDK91" s="137"/>
      <c r="FDL91" s="137"/>
      <c r="FDM91" s="137"/>
      <c r="FDN91" s="137"/>
      <c r="FDO91" s="137"/>
      <c r="FDP91" s="137"/>
      <c r="FDQ91" s="137"/>
      <c r="FDR91" s="137"/>
      <c r="FDS91" s="137"/>
      <c r="FDT91" s="137"/>
      <c r="FDU91" s="137"/>
      <c r="FDV91" s="137"/>
      <c r="FDW91" s="137"/>
      <c r="FDX91" s="137"/>
      <c r="FDY91" s="137"/>
      <c r="FDZ91" s="137"/>
      <c r="FEA91" s="137"/>
      <c r="FEB91" s="137"/>
      <c r="FEC91" s="137"/>
      <c r="FED91" s="137"/>
      <c r="FEE91" s="137"/>
      <c r="FEF91" s="137"/>
      <c r="FEG91" s="137"/>
      <c r="FEH91" s="137"/>
      <c r="FEI91" s="137"/>
      <c r="FEJ91" s="137"/>
      <c r="FEK91" s="137"/>
      <c r="FEL91" s="137"/>
      <c r="FEM91" s="137"/>
      <c r="FEN91" s="137"/>
      <c r="FEO91" s="137"/>
      <c r="FEP91" s="137"/>
      <c r="FEQ91" s="137"/>
      <c r="FER91" s="137"/>
      <c r="FES91" s="137"/>
      <c r="FET91" s="137"/>
      <c r="FEU91" s="137"/>
      <c r="FEV91" s="137"/>
      <c r="FEW91" s="137"/>
      <c r="FEX91" s="137"/>
      <c r="FEY91" s="137"/>
      <c r="FEZ91" s="137"/>
      <c r="FFA91" s="137"/>
      <c r="FFB91" s="137"/>
      <c r="FFC91" s="137"/>
      <c r="FFD91" s="137"/>
      <c r="FFE91" s="137"/>
      <c r="FFF91" s="137"/>
      <c r="FFG91" s="137"/>
      <c r="FFH91" s="137"/>
      <c r="FFI91" s="137"/>
      <c r="FFJ91" s="137"/>
      <c r="FFK91" s="137"/>
      <c r="FFL91" s="137"/>
      <c r="FFM91" s="137"/>
      <c r="FFN91" s="137"/>
      <c r="FFO91" s="137"/>
      <c r="FFP91" s="137"/>
      <c r="FFQ91" s="137"/>
      <c r="FFR91" s="137"/>
      <c r="FFS91" s="137"/>
      <c r="FFT91" s="137"/>
      <c r="FFU91" s="137"/>
      <c r="FFV91" s="137"/>
      <c r="FFW91" s="137"/>
      <c r="FFX91" s="137"/>
      <c r="FFY91" s="137"/>
      <c r="FFZ91" s="137"/>
      <c r="FGA91" s="137"/>
      <c r="FGB91" s="137"/>
      <c r="FGC91" s="137"/>
      <c r="FGD91" s="137"/>
      <c r="FGE91" s="137"/>
      <c r="FGF91" s="137"/>
      <c r="FGG91" s="137"/>
      <c r="FGH91" s="137"/>
      <c r="FGI91" s="137"/>
      <c r="FGJ91" s="137"/>
      <c r="FGK91" s="137"/>
      <c r="FGL91" s="137"/>
      <c r="FGM91" s="137"/>
      <c r="FGN91" s="137"/>
      <c r="FGO91" s="137"/>
      <c r="FGP91" s="137"/>
      <c r="FGQ91" s="137"/>
      <c r="FGR91" s="137"/>
      <c r="FGS91" s="137"/>
      <c r="FGT91" s="137"/>
      <c r="FGU91" s="137"/>
      <c r="FGV91" s="137"/>
      <c r="FGW91" s="137"/>
      <c r="FGX91" s="137"/>
      <c r="FGY91" s="137"/>
      <c r="FGZ91" s="137"/>
      <c r="FHA91" s="137"/>
      <c r="FHB91" s="137"/>
      <c r="FHC91" s="137"/>
      <c r="FHD91" s="137"/>
      <c r="FHE91" s="137"/>
      <c r="FHF91" s="137"/>
      <c r="FHG91" s="137"/>
      <c r="FHH91" s="137"/>
      <c r="FHI91" s="137"/>
      <c r="FHJ91" s="137"/>
      <c r="FHK91" s="137"/>
      <c r="FHL91" s="137"/>
      <c r="FHM91" s="137"/>
      <c r="FHN91" s="137"/>
      <c r="FHO91" s="137"/>
      <c r="FHP91" s="137"/>
      <c r="FHQ91" s="137"/>
      <c r="FHR91" s="137"/>
      <c r="FHS91" s="137"/>
      <c r="FHT91" s="137"/>
      <c r="FHU91" s="137"/>
      <c r="FHV91" s="137"/>
      <c r="FHW91" s="137"/>
      <c r="FHX91" s="137"/>
      <c r="FHY91" s="137"/>
      <c r="FHZ91" s="137"/>
      <c r="FIA91" s="137"/>
      <c r="FIB91" s="137"/>
      <c r="FIC91" s="137"/>
      <c r="FID91" s="137"/>
      <c r="FIE91" s="137"/>
      <c r="FIF91" s="137"/>
      <c r="FIG91" s="137"/>
      <c r="FIH91" s="137"/>
      <c r="FII91" s="137"/>
      <c r="FIJ91" s="137"/>
      <c r="FIK91" s="137"/>
      <c r="FIL91" s="137"/>
      <c r="FIM91" s="137"/>
      <c r="FIN91" s="137"/>
      <c r="FIO91" s="137"/>
      <c r="FIP91" s="137"/>
      <c r="FIQ91" s="137"/>
      <c r="FIR91" s="137"/>
      <c r="FIS91" s="137"/>
      <c r="FIT91" s="137"/>
      <c r="FIU91" s="137"/>
      <c r="FIV91" s="137"/>
      <c r="FIW91" s="137"/>
      <c r="FIX91" s="137"/>
      <c r="FIY91" s="137"/>
      <c r="FIZ91" s="137"/>
      <c r="FJA91" s="137"/>
      <c r="FJB91" s="137"/>
      <c r="FJC91" s="137"/>
      <c r="FJD91" s="137"/>
      <c r="FJE91" s="137"/>
      <c r="FJF91" s="137"/>
      <c r="FJG91" s="137"/>
      <c r="FJH91" s="137"/>
      <c r="FJI91" s="137"/>
      <c r="FJJ91" s="137"/>
      <c r="FJK91" s="137"/>
      <c r="FJL91" s="137"/>
      <c r="FJM91" s="137"/>
      <c r="FJN91" s="137"/>
      <c r="FJO91" s="137"/>
      <c r="FJP91" s="137"/>
      <c r="FJQ91" s="137"/>
      <c r="FJR91" s="137"/>
      <c r="FJS91" s="137"/>
      <c r="FJT91" s="137"/>
      <c r="FJU91" s="137"/>
      <c r="FJV91" s="137"/>
      <c r="FJW91" s="137"/>
      <c r="FJX91" s="137"/>
      <c r="FJY91" s="137"/>
      <c r="FJZ91" s="137"/>
      <c r="FKA91" s="137"/>
      <c r="FKB91" s="137"/>
      <c r="FKC91" s="137"/>
      <c r="FKD91" s="137"/>
      <c r="FKE91" s="137"/>
      <c r="FKF91" s="137"/>
      <c r="FKG91" s="137"/>
      <c r="FKH91" s="137"/>
      <c r="FKI91" s="137"/>
      <c r="FKJ91" s="137"/>
      <c r="FKK91" s="137"/>
      <c r="FKL91" s="137"/>
      <c r="FKM91" s="137"/>
      <c r="FKN91" s="137"/>
      <c r="FKO91" s="137"/>
      <c r="FKP91" s="137"/>
      <c r="FKQ91" s="137"/>
      <c r="FKR91" s="137"/>
      <c r="FKS91" s="137"/>
      <c r="FKT91" s="137"/>
      <c r="FKU91" s="137"/>
      <c r="FKV91" s="137"/>
      <c r="FKW91" s="137"/>
      <c r="FKX91" s="137"/>
      <c r="FKY91" s="137"/>
      <c r="FKZ91" s="137"/>
      <c r="FLA91" s="137"/>
      <c r="FLB91" s="137"/>
      <c r="FLC91" s="137"/>
      <c r="FLD91" s="137"/>
      <c r="FLE91" s="137"/>
      <c r="FLF91" s="137"/>
      <c r="FLG91" s="137"/>
      <c r="FLH91" s="137"/>
      <c r="FLI91" s="137"/>
      <c r="FLJ91" s="137"/>
      <c r="FLK91" s="137"/>
      <c r="FLL91" s="137"/>
      <c r="FLM91" s="137"/>
      <c r="FLN91" s="137"/>
      <c r="FLO91" s="137"/>
      <c r="FLP91" s="137"/>
      <c r="FLQ91" s="137"/>
      <c r="FLR91" s="137"/>
      <c r="FLS91" s="137"/>
      <c r="FLT91" s="137"/>
      <c r="FLU91" s="137"/>
      <c r="FLV91" s="137"/>
      <c r="FLW91" s="137"/>
      <c r="FLX91" s="137"/>
      <c r="FLY91" s="137"/>
      <c r="FLZ91" s="137"/>
      <c r="FMA91" s="137"/>
      <c r="FMB91" s="137"/>
      <c r="FMC91" s="137"/>
      <c r="FMD91" s="137"/>
      <c r="FME91" s="137"/>
      <c r="FMF91" s="137"/>
      <c r="FMG91" s="137"/>
      <c r="FMH91" s="137"/>
      <c r="FMI91" s="137"/>
      <c r="FMJ91" s="137"/>
      <c r="FMK91" s="137"/>
      <c r="FML91" s="137"/>
      <c r="FMM91" s="137"/>
      <c r="FMN91" s="137"/>
      <c r="FMO91" s="137"/>
      <c r="FMP91" s="137"/>
      <c r="FMQ91" s="137"/>
      <c r="FMR91" s="137"/>
      <c r="FMS91" s="137"/>
      <c r="FMT91" s="137"/>
      <c r="FMU91" s="137"/>
      <c r="FMV91" s="137"/>
      <c r="FMW91" s="137"/>
      <c r="FMX91" s="137"/>
      <c r="FMY91" s="137"/>
      <c r="FMZ91" s="137"/>
      <c r="FNA91" s="137"/>
      <c r="FNB91" s="137"/>
      <c r="FNC91" s="137"/>
      <c r="FND91" s="137"/>
      <c r="FNE91" s="137"/>
      <c r="FNF91" s="137"/>
      <c r="FNG91" s="137"/>
      <c r="FNH91" s="137"/>
      <c r="FNI91" s="137"/>
      <c r="FNJ91" s="137"/>
      <c r="FNK91" s="137"/>
      <c r="FNL91" s="137"/>
      <c r="FNM91" s="137"/>
      <c r="FNN91" s="137"/>
      <c r="FNO91" s="137"/>
      <c r="FNP91" s="137"/>
      <c r="FNQ91" s="137"/>
      <c r="FNR91" s="137"/>
      <c r="FNS91" s="137"/>
      <c r="FNT91" s="137"/>
      <c r="FNU91" s="137"/>
      <c r="FNV91" s="137"/>
      <c r="FNW91" s="137"/>
      <c r="FNX91" s="137"/>
      <c r="FNY91" s="137"/>
      <c r="FNZ91" s="137"/>
      <c r="FOA91" s="137"/>
      <c r="FOB91" s="137"/>
      <c r="FOC91" s="137"/>
      <c r="FOD91" s="137"/>
      <c r="FOE91" s="137"/>
      <c r="FOF91" s="137"/>
      <c r="FOG91" s="137"/>
      <c r="FOH91" s="137"/>
      <c r="FOI91" s="137"/>
      <c r="FOJ91" s="137"/>
      <c r="FOK91" s="137"/>
      <c r="FOL91" s="137"/>
      <c r="FOM91" s="137"/>
      <c r="FON91" s="137"/>
      <c r="FOO91" s="137"/>
      <c r="FOP91" s="137"/>
      <c r="FOQ91" s="137"/>
      <c r="FOR91" s="137"/>
      <c r="FOS91" s="137"/>
      <c r="FOT91" s="137"/>
      <c r="FOU91" s="137"/>
      <c r="FOV91" s="137"/>
      <c r="FOW91" s="137"/>
      <c r="FOX91" s="137"/>
      <c r="FOY91" s="137"/>
      <c r="FOZ91" s="137"/>
      <c r="FPA91" s="137"/>
      <c r="FPB91" s="137"/>
      <c r="FPC91" s="137"/>
      <c r="FPD91" s="137"/>
      <c r="FPE91" s="137"/>
      <c r="FPF91" s="137"/>
      <c r="FPG91" s="137"/>
      <c r="FPH91" s="137"/>
      <c r="FPI91" s="137"/>
      <c r="FPJ91" s="137"/>
      <c r="FPK91" s="137"/>
      <c r="FPL91" s="137"/>
      <c r="FPM91" s="137"/>
      <c r="FPN91" s="137"/>
      <c r="FPO91" s="137"/>
      <c r="FPP91" s="137"/>
      <c r="FPQ91" s="137"/>
      <c r="FPR91" s="137"/>
      <c r="FPS91" s="137"/>
      <c r="FPT91" s="137"/>
      <c r="FPU91" s="137"/>
      <c r="FPV91" s="137"/>
      <c r="FPW91" s="137"/>
      <c r="FPX91" s="137"/>
      <c r="FPY91" s="137"/>
      <c r="FPZ91" s="137"/>
      <c r="FQA91" s="137"/>
      <c r="FQB91" s="137"/>
      <c r="FQC91" s="137"/>
      <c r="FQD91" s="137"/>
      <c r="FQE91" s="137"/>
      <c r="FQF91" s="137"/>
      <c r="FQG91" s="137"/>
      <c r="FQH91" s="137"/>
      <c r="FQI91" s="137"/>
      <c r="FQJ91" s="137"/>
      <c r="FQK91" s="137"/>
      <c r="FQL91" s="137"/>
      <c r="FQM91" s="137"/>
      <c r="FQN91" s="137"/>
      <c r="FQO91" s="137"/>
      <c r="FQP91" s="137"/>
      <c r="FQQ91" s="137"/>
      <c r="FQR91" s="137"/>
      <c r="FQS91" s="137"/>
      <c r="FQT91" s="137"/>
      <c r="FQU91" s="137"/>
      <c r="FQV91" s="137"/>
      <c r="FQW91" s="137"/>
      <c r="FQX91" s="137"/>
      <c r="FQY91" s="137"/>
      <c r="FQZ91" s="137"/>
      <c r="FRA91" s="137"/>
      <c r="FRB91" s="137"/>
      <c r="FRC91" s="137"/>
      <c r="FRD91" s="137"/>
      <c r="FRE91" s="137"/>
      <c r="FRF91" s="137"/>
      <c r="FRG91" s="137"/>
      <c r="FRH91" s="137"/>
      <c r="FRI91" s="137"/>
      <c r="FRJ91" s="137"/>
      <c r="FRK91" s="137"/>
      <c r="FRL91" s="137"/>
      <c r="FRM91" s="137"/>
      <c r="FRN91" s="137"/>
      <c r="FRO91" s="137"/>
      <c r="FRP91" s="137"/>
      <c r="FRQ91" s="137"/>
      <c r="FRR91" s="137"/>
      <c r="FRS91" s="137"/>
      <c r="FRT91" s="137"/>
      <c r="FRU91" s="137"/>
      <c r="FRV91" s="137"/>
      <c r="FRW91" s="137"/>
      <c r="FRX91" s="137"/>
      <c r="FRY91" s="137"/>
      <c r="FRZ91" s="137"/>
      <c r="FSA91" s="137"/>
      <c r="FSB91" s="137"/>
      <c r="FSC91" s="137"/>
      <c r="FSD91" s="137"/>
      <c r="FSE91" s="137"/>
      <c r="FSF91" s="137"/>
      <c r="FSG91" s="137"/>
      <c r="FSH91" s="137"/>
      <c r="FSI91" s="137"/>
      <c r="FSJ91" s="137"/>
      <c r="FSK91" s="137"/>
      <c r="FSL91" s="137"/>
      <c r="FSM91" s="137"/>
      <c r="FSN91" s="137"/>
      <c r="FSO91" s="137"/>
      <c r="FSP91" s="137"/>
      <c r="FSQ91" s="137"/>
      <c r="FSR91" s="137"/>
      <c r="FSS91" s="137"/>
      <c r="FST91" s="137"/>
      <c r="FSU91" s="137"/>
      <c r="FSV91" s="137"/>
      <c r="FSW91" s="137"/>
      <c r="FSX91" s="137"/>
      <c r="FSY91" s="137"/>
      <c r="FSZ91" s="137"/>
      <c r="FTA91" s="137"/>
      <c r="FTB91" s="137"/>
      <c r="FTC91" s="137"/>
      <c r="FTD91" s="137"/>
      <c r="FTE91" s="137"/>
      <c r="FTF91" s="137"/>
      <c r="FTG91" s="137"/>
      <c r="FTH91" s="137"/>
      <c r="FTI91" s="137"/>
      <c r="FTJ91" s="137"/>
      <c r="FTK91" s="137"/>
      <c r="FTL91" s="137"/>
      <c r="FTM91" s="137"/>
      <c r="FTN91" s="137"/>
      <c r="FTO91" s="137"/>
      <c r="FTP91" s="137"/>
      <c r="FTQ91" s="137"/>
      <c r="FTR91" s="137"/>
      <c r="FTS91" s="137"/>
      <c r="FTT91" s="137"/>
      <c r="FTU91" s="137"/>
      <c r="FTV91" s="137"/>
      <c r="FTW91" s="137"/>
      <c r="FTX91" s="137"/>
      <c r="FTY91" s="137"/>
      <c r="FTZ91" s="137"/>
      <c r="FUA91" s="137"/>
      <c r="FUB91" s="137"/>
      <c r="FUC91" s="137"/>
      <c r="FUD91" s="137"/>
      <c r="FUE91" s="137"/>
      <c r="FUF91" s="137"/>
      <c r="FUG91" s="137"/>
      <c r="FUH91" s="137"/>
      <c r="FUI91" s="137"/>
      <c r="FUJ91" s="137"/>
      <c r="FUK91" s="137"/>
      <c r="FUL91" s="137"/>
      <c r="FUM91" s="137"/>
      <c r="FUN91" s="137"/>
      <c r="FUO91" s="137"/>
      <c r="FUP91" s="137"/>
      <c r="FUQ91" s="137"/>
      <c r="FUR91" s="137"/>
      <c r="FUS91" s="137"/>
      <c r="FUT91" s="137"/>
      <c r="FUU91" s="137"/>
      <c r="FUV91" s="137"/>
      <c r="FUW91" s="137"/>
      <c r="FUX91" s="137"/>
      <c r="FUY91" s="137"/>
      <c r="FUZ91" s="137"/>
      <c r="FVA91" s="137"/>
      <c r="FVB91" s="137"/>
      <c r="FVC91" s="137"/>
      <c r="FVD91" s="137"/>
      <c r="FVE91" s="137"/>
      <c r="FVF91" s="137"/>
      <c r="FVG91" s="137"/>
      <c r="FVH91" s="137"/>
      <c r="FVI91" s="137"/>
      <c r="FVJ91" s="137"/>
      <c r="FVK91" s="137"/>
      <c r="FVL91" s="137"/>
      <c r="FVM91" s="137"/>
      <c r="FVN91" s="137"/>
      <c r="FVO91" s="137"/>
      <c r="FVP91" s="137"/>
      <c r="FVQ91" s="137"/>
      <c r="FVR91" s="137"/>
      <c r="FVS91" s="137"/>
      <c r="FVT91" s="137"/>
      <c r="FVU91" s="137"/>
      <c r="FVV91" s="137"/>
      <c r="FVW91" s="137"/>
      <c r="FVX91" s="137"/>
      <c r="FVY91" s="137"/>
      <c r="FVZ91" s="137"/>
      <c r="FWA91" s="137"/>
      <c r="FWB91" s="137"/>
      <c r="FWC91" s="137"/>
      <c r="FWD91" s="137"/>
      <c r="FWE91" s="137"/>
      <c r="FWF91" s="137"/>
      <c r="FWG91" s="137"/>
      <c r="FWH91" s="137"/>
      <c r="FWI91" s="137"/>
      <c r="FWJ91" s="137"/>
      <c r="FWK91" s="137"/>
      <c r="FWL91" s="137"/>
      <c r="FWM91" s="137"/>
      <c r="FWN91" s="137"/>
      <c r="FWO91" s="137"/>
      <c r="FWP91" s="137"/>
      <c r="FWQ91" s="137"/>
      <c r="FWR91" s="137"/>
      <c r="FWS91" s="137"/>
      <c r="FWT91" s="137"/>
      <c r="FWU91" s="137"/>
      <c r="FWV91" s="137"/>
      <c r="FWW91" s="137"/>
      <c r="FWX91" s="137"/>
      <c r="FWY91" s="137"/>
      <c r="FWZ91" s="137"/>
      <c r="FXA91" s="137"/>
      <c r="FXB91" s="137"/>
      <c r="FXC91" s="137"/>
      <c r="FXD91" s="137"/>
      <c r="FXE91" s="137"/>
      <c r="FXF91" s="137"/>
      <c r="FXG91" s="137"/>
      <c r="FXH91" s="137"/>
      <c r="FXI91" s="137"/>
      <c r="FXJ91" s="137"/>
      <c r="FXK91" s="137"/>
      <c r="FXL91" s="137"/>
      <c r="FXM91" s="137"/>
      <c r="FXN91" s="137"/>
      <c r="FXO91" s="137"/>
      <c r="FXP91" s="137"/>
      <c r="FXQ91" s="137"/>
      <c r="FXR91" s="137"/>
      <c r="FXS91" s="137"/>
      <c r="FXT91" s="137"/>
      <c r="FXU91" s="137"/>
      <c r="FXV91" s="137"/>
      <c r="FXW91" s="137"/>
      <c r="FXX91" s="137"/>
      <c r="FXY91" s="137"/>
      <c r="FXZ91" s="137"/>
      <c r="FYA91" s="137"/>
      <c r="FYB91" s="137"/>
      <c r="FYC91" s="137"/>
      <c r="FYD91" s="137"/>
      <c r="FYE91" s="137"/>
      <c r="FYF91" s="137"/>
      <c r="FYG91" s="137"/>
      <c r="FYH91" s="137"/>
      <c r="FYI91" s="137"/>
      <c r="FYJ91" s="137"/>
      <c r="FYK91" s="137"/>
      <c r="FYL91" s="137"/>
      <c r="FYM91" s="137"/>
      <c r="FYN91" s="137"/>
      <c r="FYO91" s="137"/>
      <c r="FYP91" s="137"/>
      <c r="FYQ91" s="137"/>
      <c r="FYR91" s="137"/>
      <c r="FYS91" s="137"/>
      <c r="FYT91" s="137"/>
      <c r="FYU91" s="137"/>
      <c r="FYV91" s="137"/>
      <c r="FYW91" s="137"/>
      <c r="FYX91" s="137"/>
      <c r="FYY91" s="137"/>
      <c r="FYZ91" s="137"/>
      <c r="FZA91" s="137"/>
      <c r="FZB91" s="137"/>
      <c r="FZC91" s="137"/>
      <c r="FZD91" s="137"/>
      <c r="FZE91" s="137"/>
      <c r="FZF91" s="137"/>
      <c r="FZG91" s="137"/>
      <c r="FZH91" s="137"/>
      <c r="FZI91" s="137"/>
      <c r="FZJ91" s="137"/>
      <c r="FZK91" s="137"/>
      <c r="FZL91" s="137"/>
      <c r="FZM91" s="137"/>
      <c r="FZN91" s="137"/>
      <c r="FZO91" s="137"/>
      <c r="FZP91" s="137"/>
      <c r="FZQ91" s="137"/>
      <c r="FZR91" s="137"/>
      <c r="FZS91" s="137"/>
      <c r="FZT91" s="137"/>
      <c r="FZU91" s="137"/>
      <c r="FZV91" s="137"/>
      <c r="FZW91" s="137"/>
      <c r="FZX91" s="137"/>
      <c r="FZY91" s="137"/>
      <c r="FZZ91" s="137"/>
      <c r="GAA91" s="137"/>
      <c r="GAB91" s="137"/>
      <c r="GAC91" s="137"/>
      <c r="GAD91" s="137"/>
      <c r="GAE91" s="137"/>
      <c r="GAF91" s="137"/>
      <c r="GAG91" s="137"/>
      <c r="GAH91" s="137"/>
      <c r="GAI91" s="137"/>
      <c r="GAJ91" s="137"/>
      <c r="GAK91" s="137"/>
      <c r="GAL91" s="137"/>
      <c r="GAM91" s="137"/>
      <c r="GAN91" s="137"/>
      <c r="GAO91" s="137"/>
      <c r="GAP91" s="137"/>
      <c r="GAQ91" s="137"/>
      <c r="GAR91" s="137"/>
      <c r="GAS91" s="137"/>
      <c r="GAT91" s="137"/>
      <c r="GAU91" s="137"/>
      <c r="GAV91" s="137"/>
      <c r="GAW91" s="137"/>
      <c r="GAX91" s="137"/>
      <c r="GAY91" s="137"/>
      <c r="GAZ91" s="137"/>
      <c r="GBA91" s="137"/>
      <c r="GBB91" s="137"/>
      <c r="GBC91" s="137"/>
      <c r="GBD91" s="137"/>
      <c r="GBE91" s="137"/>
      <c r="GBF91" s="137"/>
      <c r="GBG91" s="137"/>
      <c r="GBH91" s="137"/>
      <c r="GBI91" s="137"/>
      <c r="GBJ91" s="137"/>
      <c r="GBK91" s="137"/>
      <c r="GBL91" s="137"/>
      <c r="GBM91" s="137"/>
      <c r="GBN91" s="137"/>
      <c r="GBO91" s="137"/>
      <c r="GBP91" s="137"/>
      <c r="GBQ91" s="137"/>
      <c r="GBR91" s="137"/>
      <c r="GBS91" s="137"/>
      <c r="GBT91" s="137"/>
      <c r="GBU91" s="137"/>
      <c r="GBV91" s="137"/>
      <c r="GBW91" s="137"/>
      <c r="GBX91" s="137"/>
      <c r="GBY91" s="137"/>
      <c r="GBZ91" s="137"/>
      <c r="GCA91" s="137"/>
      <c r="GCB91" s="137"/>
      <c r="GCC91" s="137"/>
      <c r="GCD91" s="137"/>
      <c r="GCE91" s="137"/>
      <c r="GCF91" s="137"/>
      <c r="GCG91" s="137"/>
      <c r="GCH91" s="137"/>
      <c r="GCI91" s="137"/>
      <c r="GCJ91" s="137"/>
      <c r="GCK91" s="137"/>
      <c r="GCL91" s="137"/>
      <c r="GCM91" s="137"/>
      <c r="GCN91" s="137"/>
      <c r="GCO91" s="137"/>
      <c r="GCP91" s="137"/>
      <c r="GCQ91" s="137"/>
      <c r="GCR91" s="137"/>
      <c r="GCS91" s="137"/>
      <c r="GCT91" s="137"/>
      <c r="GCU91" s="137"/>
      <c r="GCV91" s="137"/>
      <c r="GCW91" s="137"/>
      <c r="GCX91" s="137"/>
      <c r="GCY91" s="137"/>
      <c r="GCZ91" s="137"/>
      <c r="GDA91" s="137"/>
      <c r="GDB91" s="137"/>
      <c r="GDC91" s="137"/>
      <c r="GDD91" s="137"/>
      <c r="GDE91" s="137"/>
      <c r="GDF91" s="137"/>
      <c r="GDG91" s="137"/>
      <c r="GDH91" s="137"/>
      <c r="GDI91" s="137"/>
      <c r="GDJ91" s="137"/>
      <c r="GDK91" s="137"/>
      <c r="GDL91" s="137"/>
      <c r="GDM91" s="137"/>
      <c r="GDN91" s="137"/>
      <c r="GDO91" s="137"/>
      <c r="GDP91" s="137"/>
      <c r="GDQ91" s="137"/>
      <c r="GDR91" s="137"/>
      <c r="GDS91" s="137"/>
      <c r="GDT91" s="137"/>
      <c r="GDU91" s="137"/>
      <c r="GDV91" s="137"/>
      <c r="GDW91" s="137"/>
      <c r="GDX91" s="137"/>
      <c r="GDY91" s="137"/>
      <c r="GDZ91" s="137"/>
      <c r="GEA91" s="137"/>
      <c r="GEB91" s="137"/>
      <c r="GEC91" s="137"/>
      <c r="GED91" s="137"/>
      <c r="GEE91" s="137"/>
      <c r="GEF91" s="137"/>
      <c r="GEG91" s="137"/>
      <c r="GEH91" s="137"/>
      <c r="GEI91" s="137"/>
      <c r="GEJ91" s="137"/>
      <c r="GEK91" s="137"/>
      <c r="GEL91" s="137"/>
      <c r="GEM91" s="137"/>
      <c r="GEN91" s="137"/>
      <c r="GEO91" s="137"/>
      <c r="GEP91" s="137"/>
      <c r="GEQ91" s="137"/>
      <c r="GER91" s="137"/>
      <c r="GES91" s="137"/>
      <c r="GET91" s="137"/>
      <c r="GEU91" s="137"/>
      <c r="GEV91" s="137"/>
      <c r="GEW91" s="137"/>
      <c r="GEX91" s="137"/>
      <c r="GEY91" s="137"/>
      <c r="GEZ91" s="137"/>
      <c r="GFA91" s="137"/>
      <c r="GFB91" s="137"/>
      <c r="GFC91" s="137"/>
      <c r="GFD91" s="137"/>
      <c r="GFE91" s="137"/>
      <c r="GFF91" s="137"/>
      <c r="GFG91" s="137"/>
      <c r="GFH91" s="137"/>
      <c r="GFI91" s="137"/>
      <c r="GFJ91" s="137"/>
      <c r="GFK91" s="137"/>
      <c r="GFL91" s="137"/>
      <c r="GFM91" s="137"/>
      <c r="GFN91" s="137"/>
      <c r="GFO91" s="137"/>
      <c r="GFP91" s="137"/>
      <c r="GFQ91" s="137"/>
      <c r="GFR91" s="137"/>
      <c r="GFS91" s="137"/>
      <c r="GFT91" s="137"/>
      <c r="GFU91" s="137"/>
      <c r="GFV91" s="137"/>
      <c r="GFW91" s="137"/>
      <c r="GFX91" s="137"/>
      <c r="GFY91" s="137"/>
      <c r="GFZ91" s="137"/>
      <c r="GGA91" s="137"/>
      <c r="GGB91" s="137"/>
      <c r="GGC91" s="137"/>
      <c r="GGD91" s="137"/>
      <c r="GGE91" s="137"/>
      <c r="GGF91" s="137"/>
      <c r="GGG91" s="137"/>
      <c r="GGH91" s="137"/>
      <c r="GGI91" s="137"/>
      <c r="GGJ91" s="137"/>
      <c r="GGK91" s="137"/>
      <c r="GGL91" s="137"/>
      <c r="GGM91" s="137"/>
      <c r="GGN91" s="137"/>
      <c r="GGO91" s="137"/>
      <c r="GGP91" s="137"/>
      <c r="GGQ91" s="137"/>
      <c r="GGR91" s="137"/>
      <c r="GGS91" s="137"/>
      <c r="GGT91" s="137"/>
      <c r="GGU91" s="137"/>
      <c r="GGV91" s="137"/>
      <c r="GGW91" s="137"/>
      <c r="GGX91" s="137"/>
      <c r="GGY91" s="137"/>
      <c r="GGZ91" s="137"/>
      <c r="GHA91" s="137"/>
      <c r="GHB91" s="137"/>
      <c r="GHC91" s="137"/>
      <c r="GHD91" s="137"/>
      <c r="GHE91" s="137"/>
      <c r="GHF91" s="137"/>
      <c r="GHG91" s="137"/>
      <c r="GHH91" s="137"/>
      <c r="GHI91" s="137"/>
      <c r="GHJ91" s="137"/>
      <c r="GHK91" s="137"/>
      <c r="GHL91" s="137"/>
      <c r="GHM91" s="137"/>
      <c r="GHN91" s="137"/>
      <c r="GHO91" s="137"/>
      <c r="GHP91" s="137"/>
      <c r="GHQ91" s="137"/>
      <c r="GHR91" s="137"/>
      <c r="GHS91" s="137"/>
      <c r="GHT91" s="137"/>
      <c r="GHU91" s="137"/>
      <c r="GHV91" s="137"/>
      <c r="GHW91" s="137"/>
      <c r="GHX91" s="137"/>
      <c r="GHY91" s="137"/>
      <c r="GHZ91" s="137"/>
      <c r="GIA91" s="137"/>
      <c r="GIB91" s="137"/>
      <c r="GIC91" s="137"/>
      <c r="GID91" s="137"/>
      <c r="GIE91" s="137"/>
      <c r="GIF91" s="137"/>
      <c r="GIG91" s="137"/>
      <c r="GIH91" s="137"/>
      <c r="GII91" s="137"/>
      <c r="GIJ91" s="137"/>
      <c r="GIK91" s="137"/>
      <c r="GIL91" s="137"/>
      <c r="GIM91" s="137"/>
      <c r="GIN91" s="137"/>
      <c r="GIO91" s="137"/>
      <c r="GIP91" s="137"/>
      <c r="GIQ91" s="137"/>
      <c r="GIR91" s="137"/>
      <c r="GIS91" s="137"/>
      <c r="GIT91" s="137"/>
      <c r="GIU91" s="137"/>
      <c r="GIV91" s="137"/>
      <c r="GIW91" s="137"/>
      <c r="GIX91" s="137"/>
      <c r="GIY91" s="137"/>
      <c r="GIZ91" s="137"/>
      <c r="GJA91" s="137"/>
      <c r="GJB91" s="137"/>
      <c r="GJC91" s="137"/>
      <c r="GJD91" s="137"/>
      <c r="GJE91" s="137"/>
      <c r="GJF91" s="137"/>
      <c r="GJG91" s="137"/>
      <c r="GJH91" s="137"/>
      <c r="GJI91" s="137"/>
      <c r="GJJ91" s="137"/>
      <c r="GJK91" s="137"/>
      <c r="GJL91" s="137"/>
      <c r="GJM91" s="137"/>
      <c r="GJN91" s="137"/>
      <c r="GJO91" s="137"/>
      <c r="GJP91" s="137"/>
      <c r="GJQ91" s="137"/>
      <c r="GJR91" s="137"/>
      <c r="GJS91" s="137"/>
      <c r="GJT91" s="137"/>
      <c r="GJU91" s="137"/>
      <c r="GJV91" s="137"/>
      <c r="GJW91" s="137"/>
      <c r="GJX91" s="137"/>
      <c r="GJY91" s="137"/>
      <c r="GJZ91" s="137"/>
      <c r="GKA91" s="137"/>
      <c r="GKB91" s="137"/>
      <c r="GKC91" s="137"/>
      <c r="GKD91" s="137"/>
      <c r="GKE91" s="137"/>
      <c r="GKF91" s="137"/>
      <c r="GKG91" s="137"/>
      <c r="GKH91" s="137"/>
      <c r="GKI91" s="137"/>
      <c r="GKJ91" s="137"/>
      <c r="GKK91" s="137"/>
      <c r="GKL91" s="137"/>
      <c r="GKM91" s="137"/>
      <c r="GKN91" s="137"/>
      <c r="GKO91" s="137"/>
      <c r="GKP91" s="137"/>
      <c r="GKQ91" s="137"/>
      <c r="GKR91" s="137"/>
      <c r="GKS91" s="137"/>
      <c r="GKT91" s="137"/>
      <c r="GKU91" s="137"/>
      <c r="GKV91" s="137"/>
      <c r="GKW91" s="137"/>
      <c r="GKX91" s="137"/>
      <c r="GKY91" s="137"/>
      <c r="GKZ91" s="137"/>
      <c r="GLA91" s="137"/>
      <c r="GLB91" s="137"/>
      <c r="GLC91" s="137"/>
      <c r="GLD91" s="137"/>
      <c r="GLE91" s="137"/>
      <c r="GLF91" s="137"/>
      <c r="GLG91" s="137"/>
      <c r="GLH91" s="137"/>
      <c r="GLI91" s="137"/>
      <c r="GLJ91" s="137"/>
      <c r="GLK91" s="137"/>
      <c r="GLL91" s="137"/>
      <c r="GLM91" s="137"/>
      <c r="GLN91" s="137"/>
      <c r="GLO91" s="137"/>
      <c r="GLP91" s="137"/>
      <c r="GLQ91" s="137"/>
      <c r="GLR91" s="137"/>
      <c r="GLS91" s="137"/>
      <c r="GLT91" s="137"/>
      <c r="GLU91" s="137"/>
      <c r="GLV91" s="137"/>
      <c r="GLW91" s="137"/>
      <c r="GLX91" s="137"/>
      <c r="GLY91" s="137"/>
      <c r="GLZ91" s="137"/>
      <c r="GMA91" s="137"/>
      <c r="GMB91" s="137"/>
      <c r="GMC91" s="137"/>
      <c r="GMD91" s="137"/>
      <c r="GME91" s="137"/>
      <c r="GMF91" s="137"/>
      <c r="GMG91" s="137"/>
      <c r="GMH91" s="137"/>
      <c r="GMI91" s="137"/>
      <c r="GMJ91" s="137"/>
      <c r="GMK91" s="137"/>
      <c r="GML91" s="137"/>
      <c r="GMM91" s="137"/>
      <c r="GMN91" s="137"/>
      <c r="GMO91" s="137"/>
      <c r="GMP91" s="137"/>
      <c r="GMQ91" s="137"/>
      <c r="GMR91" s="137"/>
      <c r="GMS91" s="137"/>
      <c r="GMT91" s="137"/>
      <c r="GMU91" s="137"/>
      <c r="GMV91" s="137"/>
      <c r="GMW91" s="137"/>
      <c r="GMX91" s="137"/>
      <c r="GMY91" s="137"/>
      <c r="GMZ91" s="137"/>
      <c r="GNA91" s="137"/>
      <c r="GNB91" s="137"/>
      <c r="GNC91" s="137"/>
      <c r="GND91" s="137"/>
      <c r="GNE91" s="137"/>
      <c r="GNF91" s="137"/>
      <c r="GNG91" s="137"/>
      <c r="GNH91" s="137"/>
      <c r="GNI91" s="137"/>
      <c r="GNJ91" s="137"/>
      <c r="GNK91" s="137"/>
      <c r="GNL91" s="137"/>
      <c r="GNM91" s="137"/>
      <c r="GNN91" s="137"/>
      <c r="GNO91" s="137"/>
      <c r="GNP91" s="137"/>
      <c r="GNQ91" s="137"/>
      <c r="GNR91" s="137"/>
      <c r="GNS91" s="137"/>
      <c r="GNT91" s="137"/>
      <c r="GNU91" s="137"/>
      <c r="GNV91" s="137"/>
      <c r="GNW91" s="137"/>
      <c r="GNX91" s="137"/>
      <c r="GNY91" s="137"/>
      <c r="GNZ91" s="137"/>
      <c r="GOA91" s="137"/>
      <c r="GOB91" s="137"/>
      <c r="GOC91" s="137"/>
      <c r="GOD91" s="137"/>
      <c r="GOE91" s="137"/>
      <c r="GOF91" s="137"/>
      <c r="GOG91" s="137"/>
      <c r="GOH91" s="137"/>
      <c r="GOI91" s="137"/>
      <c r="GOJ91" s="137"/>
      <c r="GOK91" s="137"/>
      <c r="GOL91" s="137"/>
      <c r="GOM91" s="137"/>
      <c r="GON91" s="137"/>
      <c r="GOO91" s="137"/>
      <c r="GOP91" s="137"/>
      <c r="GOQ91" s="137"/>
      <c r="GOR91" s="137"/>
      <c r="GOS91" s="137"/>
      <c r="GOT91" s="137"/>
      <c r="GOU91" s="137"/>
      <c r="GOV91" s="137"/>
      <c r="GOW91" s="137"/>
      <c r="GOX91" s="137"/>
      <c r="GOY91" s="137"/>
      <c r="GOZ91" s="137"/>
      <c r="GPA91" s="137"/>
      <c r="GPB91" s="137"/>
      <c r="GPC91" s="137"/>
      <c r="GPD91" s="137"/>
      <c r="GPE91" s="137"/>
      <c r="GPF91" s="137"/>
      <c r="GPG91" s="137"/>
      <c r="GPH91" s="137"/>
      <c r="GPI91" s="137"/>
      <c r="GPJ91" s="137"/>
      <c r="GPK91" s="137"/>
      <c r="GPL91" s="137"/>
      <c r="GPM91" s="137"/>
      <c r="GPN91" s="137"/>
      <c r="GPO91" s="137"/>
      <c r="GPP91" s="137"/>
      <c r="GPQ91" s="137"/>
      <c r="GPR91" s="137"/>
      <c r="GPS91" s="137"/>
      <c r="GPT91" s="137"/>
      <c r="GPU91" s="137"/>
      <c r="GPV91" s="137"/>
      <c r="GPW91" s="137"/>
      <c r="GPX91" s="137"/>
      <c r="GPY91" s="137"/>
      <c r="GPZ91" s="137"/>
      <c r="GQA91" s="137"/>
      <c r="GQB91" s="137"/>
      <c r="GQC91" s="137"/>
      <c r="GQD91" s="137"/>
      <c r="GQE91" s="137"/>
      <c r="GQF91" s="137"/>
      <c r="GQG91" s="137"/>
      <c r="GQH91" s="137"/>
      <c r="GQI91" s="137"/>
      <c r="GQJ91" s="137"/>
      <c r="GQK91" s="137"/>
      <c r="GQL91" s="137"/>
      <c r="GQM91" s="137"/>
      <c r="GQN91" s="137"/>
      <c r="GQO91" s="137"/>
      <c r="GQP91" s="137"/>
      <c r="GQQ91" s="137"/>
      <c r="GQR91" s="137"/>
      <c r="GQS91" s="137"/>
      <c r="GQT91" s="137"/>
      <c r="GQU91" s="137"/>
      <c r="GQV91" s="137"/>
      <c r="GQW91" s="137"/>
      <c r="GQX91" s="137"/>
      <c r="GQY91" s="137"/>
      <c r="GQZ91" s="137"/>
      <c r="GRA91" s="137"/>
      <c r="GRB91" s="137"/>
      <c r="GRC91" s="137"/>
      <c r="GRD91" s="137"/>
      <c r="GRE91" s="137"/>
      <c r="GRF91" s="137"/>
      <c r="GRG91" s="137"/>
      <c r="GRH91" s="137"/>
      <c r="GRI91" s="137"/>
      <c r="GRJ91" s="137"/>
      <c r="GRK91" s="137"/>
      <c r="GRL91" s="137"/>
      <c r="GRM91" s="137"/>
      <c r="GRN91" s="137"/>
      <c r="GRO91" s="137"/>
      <c r="GRP91" s="137"/>
      <c r="GRQ91" s="137"/>
      <c r="GRR91" s="137"/>
      <c r="GRS91" s="137"/>
      <c r="GRT91" s="137"/>
      <c r="GRU91" s="137"/>
      <c r="GRV91" s="137"/>
      <c r="GRW91" s="137"/>
      <c r="GRX91" s="137"/>
      <c r="GRY91" s="137"/>
      <c r="GRZ91" s="137"/>
      <c r="GSA91" s="137"/>
      <c r="GSB91" s="137"/>
      <c r="GSC91" s="137"/>
      <c r="GSD91" s="137"/>
      <c r="GSE91" s="137"/>
      <c r="GSF91" s="137"/>
      <c r="GSG91" s="137"/>
      <c r="GSH91" s="137"/>
      <c r="GSI91" s="137"/>
      <c r="GSJ91" s="137"/>
      <c r="GSK91" s="137"/>
      <c r="GSL91" s="137"/>
      <c r="GSM91" s="137"/>
      <c r="GSN91" s="137"/>
      <c r="GSO91" s="137"/>
      <c r="GSP91" s="137"/>
      <c r="GSQ91" s="137"/>
      <c r="GSR91" s="137"/>
      <c r="GSS91" s="137"/>
      <c r="GST91" s="137"/>
      <c r="GSU91" s="137"/>
      <c r="GSV91" s="137"/>
      <c r="GSW91" s="137"/>
      <c r="GSX91" s="137"/>
      <c r="GSY91" s="137"/>
      <c r="GSZ91" s="137"/>
      <c r="GTA91" s="137"/>
      <c r="GTB91" s="137"/>
      <c r="GTC91" s="137"/>
      <c r="GTD91" s="137"/>
      <c r="GTE91" s="137"/>
      <c r="GTF91" s="137"/>
      <c r="GTG91" s="137"/>
      <c r="GTH91" s="137"/>
      <c r="GTI91" s="137"/>
      <c r="GTJ91" s="137"/>
      <c r="GTK91" s="137"/>
      <c r="GTL91" s="137"/>
      <c r="GTM91" s="137"/>
      <c r="GTN91" s="137"/>
      <c r="GTO91" s="137"/>
      <c r="GTP91" s="137"/>
      <c r="GTQ91" s="137"/>
      <c r="GTR91" s="137"/>
      <c r="GTS91" s="137"/>
      <c r="GTT91" s="137"/>
      <c r="GTU91" s="137"/>
      <c r="GTV91" s="137"/>
      <c r="GTW91" s="137"/>
      <c r="GTX91" s="137"/>
      <c r="GTY91" s="137"/>
      <c r="GTZ91" s="137"/>
      <c r="GUA91" s="137"/>
      <c r="GUB91" s="137"/>
      <c r="GUC91" s="137"/>
      <c r="GUD91" s="137"/>
      <c r="GUE91" s="137"/>
      <c r="GUF91" s="137"/>
      <c r="GUG91" s="137"/>
      <c r="GUH91" s="137"/>
      <c r="GUI91" s="137"/>
      <c r="GUJ91" s="137"/>
      <c r="GUK91" s="137"/>
      <c r="GUL91" s="137"/>
      <c r="GUM91" s="137"/>
      <c r="GUN91" s="137"/>
      <c r="GUO91" s="137"/>
      <c r="GUP91" s="137"/>
      <c r="GUQ91" s="137"/>
      <c r="GUR91" s="137"/>
      <c r="GUS91" s="137"/>
      <c r="GUT91" s="137"/>
      <c r="GUU91" s="137"/>
      <c r="GUV91" s="137"/>
      <c r="GUW91" s="137"/>
      <c r="GUX91" s="137"/>
      <c r="GUY91" s="137"/>
      <c r="GUZ91" s="137"/>
      <c r="GVA91" s="137"/>
      <c r="GVB91" s="137"/>
      <c r="GVC91" s="137"/>
      <c r="GVD91" s="137"/>
      <c r="GVE91" s="137"/>
      <c r="GVF91" s="137"/>
      <c r="GVG91" s="137"/>
      <c r="GVH91" s="137"/>
      <c r="GVI91" s="137"/>
      <c r="GVJ91" s="137"/>
      <c r="GVK91" s="137"/>
      <c r="GVL91" s="137"/>
      <c r="GVM91" s="137"/>
      <c r="GVN91" s="137"/>
      <c r="GVO91" s="137"/>
      <c r="GVP91" s="137"/>
      <c r="GVQ91" s="137"/>
      <c r="GVR91" s="137"/>
      <c r="GVS91" s="137"/>
      <c r="GVT91" s="137"/>
      <c r="GVU91" s="137"/>
      <c r="GVV91" s="137"/>
      <c r="GVW91" s="137"/>
      <c r="GVX91" s="137"/>
      <c r="GVY91" s="137"/>
      <c r="GVZ91" s="137"/>
      <c r="GWA91" s="137"/>
      <c r="GWB91" s="137"/>
      <c r="GWC91" s="137"/>
      <c r="GWD91" s="137"/>
      <c r="GWE91" s="137"/>
      <c r="GWF91" s="137"/>
      <c r="GWG91" s="137"/>
      <c r="GWH91" s="137"/>
      <c r="GWI91" s="137"/>
      <c r="GWJ91" s="137"/>
      <c r="GWK91" s="137"/>
      <c r="GWL91" s="137"/>
      <c r="GWM91" s="137"/>
      <c r="GWN91" s="137"/>
      <c r="GWO91" s="137"/>
      <c r="GWP91" s="137"/>
      <c r="GWQ91" s="137"/>
      <c r="GWR91" s="137"/>
      <c r="GWS91" s="137"/>
      <c r="GWT91" s="137"/>
      <c r="GWU91" s="137"/>
      <c r="GWV91" s="137"/>
      <c r="GWW91" s="137"/>
      <c r="GWX91" s="137"/>
      <c r="GWY91" s="137"/>
      <c r="GWZ91" s="137"/>
      <c r="GXA91" s="137"/>
      <c r="GXB91" s="137"/>
      <c r="GXC91" s="137"/>
      <c r="GXD91" s="137"/>
      <c r="GXE91" s="137"/>
      <c r="GXF91" s="137"/>
      <c r="GXG91" s="137"/>
      <c r="GXH91" s="137"/>
      <c r="GXI91" s="137"/>
      <c r="GXJ91" s="137"/>
      <c r="GXK91" s="137"/>
      <c r="GXL91" s="137"/>
      <c r="GXM91" s="137"/>
      <c r="GXN91" s="137"/>
      <c r="GXO91" s="137"/>
      <c r="GXP91" s="137"/>
      <c r="GXQ91" s="137"/>
      <c r="GXR91" s="137"/>
      <c r="GXS91" s="137"/>
      <c r="GXT91" s="137"/>
      <c r="GXU91" s="137"/>
      <c r="GXV91" s="137"/>
      <c r="GXW91" s="137"/>
      <c r="GXX91" s="137"/>
      <c r="GXY91" s="137"/>
      <c r="GXZ91" s="137"/>
      <c r="GYA91" s="137"/>
      <c r="GYB91" s="137"/>
      <c r="GYC91" s="137"/>
      <c r="GYD91" s="137"/>
      <c r="GYE91" s="137"/>
      <c r="GYF91" s="137"/>
      <c r="GYG91" s="137"/>
      <c r="GYH91" s="137"/>
      <c r="GYI91" s="137"/>
      <c r="GYJ91" s="137"/>
      <c r="GYK91" s="137"/>
      <c r="GYL91" s="137"/>
      <c r="GYM91" s="137"/>
      <c r="GYN91" s="137"/>
      <c r="GYO91" s="137"/>
      <c r="GYP91" s="137"/>
      <c r="GYQ91" s="137"/>
      <c r="GYR91" s="137"/>
      <c r="GYS91" s="137"/>
      <c r="GYT91" s="137"/>
      <c r="GYU91" s="137"/>
      <c r="GYV91" s="137"/>
      <c r="GYW91" s="137"/>
      <c r="GYX91" s="137"/>
      <c r="GYY91" s="137"/>
      <c r="GYZ91" s="137"/>
      <c r="GZA91" s="137"/>
      <c r="GZB91" s="137"/>
      <c r="GZC91" s="137"/>
      <c r="GZD91" s="137"/>
      <c r="GZE91" s="137"/>
      <c r="GZF91" s="137"/>
      <c r="GZG91" s="137"/>
      <c r="GZH91" s="137"/>
      <c r="GZI91" s="137"/>
      <c r="GZJ91" s="137"/>
      <c r="GZK91" s="137"/>
      <c r="GZL91" s="137"/>
      <c r="GZM91" s="137"/>
      <c r="GZN91" s="137"/>
      <c r="GZO91" s="137"/>
      <c r="GZP91" s="137"/>
      <c r="GZQ91" s="137"/>
      <c r="GZR91" s="137"/>
      <c r="GZS91" s="137"/>
      <c r="GZT91" s="137"/>
      <c r="GZU91" s="137"/>
      <c r="GZV91" s="137"/>
      <c r="GZW91" s="137"/>
      <c r="GZX91" s="137"/>
      <c r="GZY91" s="137"/>
      <c r="GZZ91" s="137"/>
      <c r="HAA91" s="137"/>
      <c r="HAB91" s="137"/>
      <c r="HAC91" s="137"/>
      <c r="HAD91" s="137"/>
      <c r="HAE91" s="137"/>
      <c r="HAF91" s="137"/>
      <c r="HAG91" s="137"/>
      <c r="HAH91" s="137"/>
      <c r="HAI91" s="137"/>
      <c r="HAJ91" s="137"/>
      <c r="HAK91" s="137"/>
      <c r="HAL91" s="137"/>
      <c r="HAM91" s="137"/>
      <c r="HAN91" s="137"/>
      <c r="HAO91" s="137"/>
      <c r="HAP91" s="137"/>
      <c r="HAQ91" s="137"/>
      <c r="HAR91" s="137"/>
      <c r="HAS91" s="137"/>
      <c r="HAT91" s="137"/>
      <c r="HAU91" s="137"/>
      <c r="HAV91" s="137"/>
      <c r="HAW91" s="137"/>
      <c r="HAX91" s="137"/>
      <c r="HAY91" s="137"/>
      <c r="HAZ91" s="137"/>
      <c r="HBA91" s="137"/>
      <c r="HBB91" s="137"/>
      <c r="HBC91" s="137"/>
      <c r="HBD91" s="137"/>
      <c r="HBE91" s="137"/>
      <c r="HBF91" s="137"/>
      <c r="HBG91" s="137"/>
      <c r="HBH91" s="137"/>
      <c r="HBI91" s="137"/>
      <c r="HBJ91" s="137"/>
      <c r="HBK91" s="137"/>
      <c r="HBL91" s="137"/>
      <c r="HBM91" s="137"/>
      <c r="HBN91" s="137"/>
      <c r="HBO91" s="137"/>
      <c r="HBP91" s="137"/>
      <c r="HBQ91" s="137"/>
      <c r="HBR91" s="137"/>
      <c r="HBS91" s="137"/>
      <c r="HBT91" s="137"/>
      <c r="HBU91" s="137"/>
      <c r="HBV91" s="137"/>
      <c r="HBW91" s="137"/>
      <c r="HBX91" s="137"/>
      <c r="HBY91" s="137"/>
      <c r="HBZ91" s="137"/>
      <c r="HCA91" s="137"/>
      <c r="HCB91" s="137"/>
      <c r="HCC91" s="137"/>
      <c r="HCD91" s="137"/>
      <c r="HCE91" s="137"/>
      <c r="HCF91" s="137"/>
      <c r="HCG91" s="137"/>
      <c r="HCH91" s="137"/>
      <c r="HCI91" s="137"/>
      <c r="HCJ91" s="137"/>
      <c r="HCK91" s="137"/>
      <c r="HCL91" s="137"/>
      <c r="HCM91" s="137"/>
      <c r="HCN91" s="137"/>
      <c r="HCO91" s="137"/>
      <c r="HCP91" s="137"/>
      <c r="HCQ91" s="137"/>
      <c r="HCR91" s="137"/>
      <c r="HCS91" s="137"/>
      <c r="HCT91" s="137"/>
      <c r="HCU91" s="137"/>
      <c r="HCV91" s="137"/>
      <c r="HCW91" s="137"/>
      <c r="HCX91" s="137"/>
      <c r="HCY91" s="137"/>
      <c r="HCZ91" s="137"/>
      <c r="HDA91" s="137"/>
      <c r="HDB91" s="137"/>
      <c r="HDC91" s="137"/>
      <c r="HDD91" s="137"/>
      <c r="HDE91" s="137"/>
      <c r="HDF91" s="137"/>
      <c r="HDG91" s="137"/>
      <c r="HDH91" s="137"/>
      <c r="HDI91" s="137"/>
      <c r="HDJ91" s="137"/>
      <c r="HDK91" s="137"/>
      <c r="HDL91" s="137"/>
      <c r="HDM91" s="137"/>
      <c r="HDN91" s="137"/>
      <c r="HDO91" s="137"/>
      <c r="HDP91" s="137"/>
      <c r="HDQ91" s="137"/>
      <c r="HDR91" s="137"/>
      <c r="HDS91" s="137"/>
      <c r="HDT91" s="137"/>
      <c r="HDU91" s="137"/>
      <c r="HDV91" s="137"/>
      <c r="HDW91" s="137"/>
      <c r="HDX91" s="137"/>
      <c r="HDY91" s="137"/>
      <c r="HDZ91" s="137"/>
      <c r="HEA91" s="137"/>
      <c r="HEB91" s="137"/>
      <c r="HEC91" s="137"/>
      <c r="HED91" s="137"/>
      <c r="HEE91" s="137"/>
      <c r="HEF91" s="137"/>
      <c r="HEG91" s="137"/>
      <c r="HEH91" s="137"/>
      <c r="HEI91" s="137"/>
      <c r="HEJ91" s="137"/>
      <c r="HEK91" s="137"/>
      <c r="HEL91" s="137"/>
      <c r="HEM91" s="137"/>
      <c r="HEN91" s="137"/>
      <c r="HEO91" s="137"/>
      <c r="HEP91" s="137"/>
      <c r="HEQ91" s="137"/>
      <c r="HER91" s="137"/>
      <c r="HES91" s="137"/>
      <c r="HET91" s="137"/>
      <c r="HEU91" s="137"/>
      <c r="HEV91" s="137"/>
      <c r="HEW91" s="137"/>
      <c r="HEX91" s="137"/>
      <c r="HEY91" s="137"/>
      <c r="HEZ91" s="137"/>
      <c r="HFA91" s="137"/>
      <c r="HFB91" s="137"/>
      <c r="HFC91" s="137"/>
      <c r="HFD91" s="137"/>
      <c r="HFE91" s="137"/>
      <c r="HFF91" s="137"/>
      <c r="HFG91" s="137"/>
      <c r="HFH91" s="137"/>
      <c r="HFI91" s="137"/>
      <c r="HFJ91" s="137"/>
      <c r="HFK91" s="137"/>
      <c r="HFL91" s="137"/>
      <c r="HFM91" s="137"/>
      <c r="HFN91" s="137"/>
      <c r="HFO91" s="137"/>
      <c r="HFP91" s="137"/>
      <c r="HFQ91" s="137"/>
      <c r="HFR91" s="137"/>
      <c r="HFS91" s="137"/>
      <c r="HFT91" s="137"/>
      <c r="HFU91" s="137"/>
      <c r="HFV91" s="137"/>
      <c r="HFW91" s="137"/>
      <c r="HFX91" s="137"/>
      <c r="HFY91" s="137"/>
      <c r="HFZ91" s="137"/>
      <c r="HGA91" s="137"/>
      <c r="HGB91" s="137"/>
      <c r="HGC91" s="137"/>
      <c r="HGD91" s="137"/>
      <c r="HGE91" s="137"/>
      <c r="HGF91" s="137"/>
      <c r="HGG91" s="137"/>
      <c r="HGH91" s="137"/>
      <c r="HGI91" s="137"/>
      <c r="HGJ91" s="137"/>
      <c r="HGK91" s="137"/>
      <c r="HGL91" s="137"/>
      <c r="HGM91" s="137"/>
      <c r="HGN91" s="137"/>
      <c r="HGO91" s="137"/>
      <c r="HGP91" s="137"/>
      <c r="HGQ91" s="137"/>
      <c r="HGR91" s="137"/>
      <c r="HGS91" s="137"/>
      <c r="HGT91" s="137"/>
      <c r="HGU91" s="137"/>
      <c r="HGV91" s="137"/>
      <c r="HGW91" s="137"/>
      <c r="HGX91" s="137"/>
      <c r="HGY91" s="137"/>
      <c r="HGZ91" s="137"/>
      <c r="HHA91" s="137"/>
      <c r="HHB91" s="137"/>
      <c r="HHC91" s="137"/>
      <c r="HHD91" s="137"/>
      <c r="HHE91" s="137"/>
      <c r="HHF91" s="137"/>
      <c r="HHG91" s="137"/>
      <c r="HHH91" s="137"/>
      <c r="HHI91" s="137"/>
      <c r="HHJ91" s="137"/>
      <c r="HHK91" s="137"/>
      <c r="HHL91" s="137"/>
      <c r="HHM91" s="137"/>
      <c r="HHN91" s="137"/>
      <c r="HHO91" s="137"/>
      <c r="HHP91" s="137"/>
      <c r="HHQ91" s="137"/>
      <c r="HHR91" s="137"/>
      <c r="HHS91" s="137"/>
      <c r="HHT91" s="137"/>
      <c r="HHU91" s="137"/>
      <c r="HHV91" s="137"/>
      <c r="HHW91" s="137"/>
      <c r="HHX91" s="137"/>
      <c r="HHY91" s="137"/>
      <c r="HHZ91" s="137"/>
      <c r="HIA91" s="137"/>
      <c r="HIB91" s="137"/>
      <c r="HIC91" s="137"/>
      <c r="HID91" s="137"/>
      <c r="HIE91" s="137"/>
      <c r="HIF91" s="137"/>
      <c r="HIG91" s="137"/>
      <c r="HIH91" s="137"/>
      <c r="HII91" s="137"/>
      <c r="HIJ91" s="137"/>
      <c r="HIK91" s="137"/>
      <c r="HIL91" s="137"/>
      <c r="HIM91" s="137"/>
      <c r="HIN91" s="137"/>
      <c r="HIO91" s="137"/>
      <c r="HIP91" s="137"/>
      <c r="HIQ91" s="137"/>
      <c r="HIR91" s="137"/>
      <c r="HIS91" s="137"/>
      <c r="HIT91" s="137"/>
      <c r="HIU91" s="137"/>
      <c r="HIV91" s="137"/>
      <c r="HIW91" s="137"/>
      <c r="HIX91" s="137"/>
      <c r="HIY91" s="137"/>
      <c r="HIZ91" s="137"/>
      <c r="HJA91" s="137"/>
      <c r="HJB91" s="137"/>
      <c r="HJC91" s="137"/>
      <c r="HJD91" s="137"/>
      <c r="HJE91" s="137"/>
      <c r="HJF91" s="137"/>
      <c r="HJG91" s="137"/>
      <c r="HJH91" s="137"/>
      <c r="HJI91" s="137"/>
      <c r="HJJ91" s="137"/>
      <c r="HJK91" s="137"/>
      <c r="HJL91" s="137"/>
      <c r="HJM91" s="137"/>
      <c r="HJN91" s="137"/>
      <c r="HJO91" s="137"/>
      <c r="HJP91" s="137"/>
      <c r="HJQ91" s="137"/>
      <c r="HJR91" s="137"/>
      <c r="HJS91" s="137"/>
      <c r="HJT91" s="137"/>
      <c r="HJU91" s="137"/>
      <c r="HJV91" s="137"/>
      <c r="HJW91" s="137"/>
      <c r="HJX91" s="137"/>
      <c r="HJY91" s="137"/>
      <c r="HJZ91" s="137"/>
      <c r="HKA91" s="137"/>
      <c r="HKB91" s="137"/>
      <c r="HKC91" s="137"/>
      <c r="HKD91" s="137"/>
      <c r="HKE91" s="137"/>
      <c r="HKF91" s="137"/>
      <c r="HKG91" s="137"/>
      <c r="HKH91" s="137"/>
      <c r="HKI91" s="137"/>
      <c r="HKJ91" s="137"/>
      <c r="HKK91" s="137"/>
      <c r="HKL91" s="137"/>
      <c r="HKM91" s="137"/>
      <c r="HKN91" s="137"/>
      <c r="HKO91" s="137"/>
      <c r="HKP91" s="137"/>
      <c r="HKQ91" s="137"/>
      <c r="HKR91" s="137"/>
      <c r="HKS91" s="137"/>
      <c r="HKT91" s="137"/>
      <c r="HKU91" s="137"/>
      <c r="HKV91" s="137"/>
      <c r="HKW91" s="137"/>
      <c r="HKX91" s="137"/>
      <c r="HKY91" s="137"/>
      <c r="HKZ91" s="137"/>
      <c r="HLA91" s="137"/>
      <c r="HLB91" s="137"/>
      <c r="HLC91" s="137"/>
      <c r="HLD91" s="137"/>
      <c r="HLE91" s="137"/>
      <c r="HLF91" s="137"/>
      <c r="HLG91" s="137"/>
      <c r="HLH91" s="137"/>
      <c r="HLI91" s="137"/>
      <c r="HLJ91" s="137"/>
      <c r="HLK91" s="137"/>
      <c r="HLL91" s="137"/>
      <c r="HLM91" s="137"/>
      <c r="HLN91" s="137"/>
      <c r="HLO91" s="137"/>
      <c r="HLP91" s="137"/>
      <c r="HLQ91" s="137"/>
      <c r="HLR91" s="137"/>
      <c r="HLS91" s="137"/>
      <c r="HLT91" s="137"/>
      <c r="HLU91" s="137"/>
      <c r="HLV91" s="137"/>
      <c r="HLW91" s="137"/>
      <c r="HLX91" s="137"/>
      <c r="HLY91" s="137"/>
      <c r="HLZ91" s="137"/>
      <c r="HMA91" s="137"/>
      <c r="HMB91" s="137"/>
      <c r="HMC91" s="137"/>
      <c r="HMD91" s="137"/>
      <c r="HME91" s="137"/>
      <c r="HMF91" s="137"/>
      <c r="HMG91" s="137"/>
      <c r="HMH91" s="137"/>
      <c r="HMI91" s="137"/>
      <c r="HMJ91" s="137"/>
      <c r="HMK91" s="137"/>
      <c r="HML91" s="137"/>
      <c r="HMM91" s="137"/>
      <c r="HMN91" s="137"/>
      <c r="HMO91" s="137"/>
      <c r="HMP91" s="137"/>
      <c r="HMQ91" s="137"/>
      <c r="HMR91" s="137"/>
      <c r="HMS91" s="137"/>
      <c r="HMT91" s="137"/>
      <c r="HMU91" s="137"/>
      <c r="HMV91" s="137"/>
      <c r="HMW91" s="137"/>
      <c r="HMX91" s="137"/>
      <c r="HMY91" s="137"/>
      <c r="HMZ91" s="137"/>
      <c r="HNA91" s="137"/>
      <c r="HNB91" s="137"/>
      <c r="HNC91" s="137"/>
      <c r="HND91" s="137"/>
      <c r="HNE91" s="137"/>
      <c r="HNF91" s="137"/>
      <c r="HNG91" s="137"/>
      <c r="HNH91" s="137"/>
      <c r="HNI91" s="137"/>
      <c r="HNJ91" s="137"/>
      <c r="HNK91" s="137"/>
      <c r="HNL91" s="137"/>
      <c r="HNM91" s="137"/>
      <c r="HNN91" s="137"/>
      <c r="HNO91" s="137"/>
      <c r="HNP91" s="137"/>
      <c r="HNQ91" s="137"/>
      <c r="HNR91" s="137"/>
      <c r="HNS91" s="137"/>
      <c r="HNT91" s="137"/>
      <c r="HNU91" s="137"/>
      <c r="HNV91" s="137"/>
      <c r="HNW91" s="137"/>
      <c r="HNX91" s="137"/>
      <c r="HNY91" s="137"/>
      <c r="HNZ91" s="137"/>
      <c r="HOA91" s="137"/>
      <c r="HOB91" s="137"/>
      <c r="HOC91" s="137"/>
      <c r="HOD91" s="137"/>
      <c r="HOE91" s="137"/>
      <c r="HOF91" s="137"/>
      <c r="HOG91" s="137"/>
      <c r="HOH91" s="137"/>
      <c r="HOI91" s="137"/>
      <c r="HOJ91" s="137"/>
      <c r="HOK91" s="137"/>
      <c r="HOL91" s="137"/>
      <c r="HOM91" s="137"/>
      <c r="HON91" s="137"/>
      <c r="HOO91" s="137"/>
      <c r="HOP91" s="137"/>
      <c r="HOQ91" s="137"/>
      <c r="HOR91" s="137"/>
      <c r="HOS91" s="137"/>
      <c r="HOT91" s="137"/>
      <c r="HOU91" s="137"/>
      <c r="HOV91" s="137"/>
      <c r="HOW91" s="137"/>
      <c r="HOX91" s="137"/>
      <c r="HOY91" s="137"/>
      <c r="HOZ91" s="137"/>
      <c r="HPA91" s="137"/>
      <c r="HPB91" s="137"/>
      <c r="HPC91" s="137"/>
      <c r="HPD91" s="137"/>
      <c r="HPE91" s="137"/>
      <c r="HPF91" s="137"/>
      <c r="HPG91" s="137"/>
      <c r="HPH91" s="137"/>
      <c r="HPI91" s="137"/>
      <c r="HPJ91" s="137"/>
      <c r="HPK91" s="137"/>
      <c r="HPL91" s="137"/>
      <c r="HPM91" s="137"/>
      <c r="HPN91" s="137"/>
      <c r="HPO91" s="137"/>
      <c r="HPP91" s="137"/>
      <c r="HPQ91" s="137"/>
      <c r="HPR91" s="137"/>
      <c r="HPS91" s="137"/>
      <c r="HPT91" s="137"/>
      <c r="HPU91" s="137"/>
      <c r="HPV91" s="137"/>
      <c r="HPW91" s="137"/>
      <c r="HPX91" s="137"/>
      <c r="HPY91" s="137"/>
      <c r="HPZ91" s="137"/>
      <c r="HQA91" s="137"/>
      <c r="HQB91" s="137"/>
      <c r="HQC91" s="137"/>
      <c r="HQD91" s="137"/>
      <c r="HQE91" s="137"/>
      <c r="HQF91" s="137"/>
      <c r="HQG91" s="137"/>
      <c r="HQH91" s="137"/>
      <c r="HQI91" s="137"/>
      <c r="HQJ91" s="137"/>
      <c r="HQK91" s="137"/>
      <c r="HQL91" s="137"/>
      <c r="HQM91" s="137"/>
      <c r="HQN91" s="137"/>
      <c r="HQO91" s="137"/>
      <c r="HQP91" s="137"/>
      <c r="HQQ91" s="137"/>
      <c r="HQR91" s="137"/>
      <c r="HQS91" s="137"/>
      <c r="HQT91" s="137"/>
      <c r="HQU91" s="137"/>
      <c r="HQV91" s="137"/>
      <c r="HQW91" s="137"/>
      <c r="HQX91" s="137"/>
      <c r="HQY91" s="137"/>
      <c r="HQZ91" s="137"/>
      <c r="HRA91" s="137"/>
      <c r="HRB91" s="137"/>
      <c r="HRC91" s="137"/>
      <c r="HRD91" s="137"/>
      <c r="HRE91" s="137"/>
      <c r="HRF91" s="137"/>
      <c r="HRG91" s="137"/>
      <c r="HRH91" s="137"/>
      <c r="HRI91" s="137"/>
      <c r="HRJ91" s="137"/>
      <c r="HRK91" s="137"/>
      <c r="HRL91" s="137"/>
      <c r="HRM91" s="137"/>
      <c r="HRN91" s="137"/>
      <c r="HRO91" s="137"/>
      <c r="HRP91" s="137"/>
      <c r="HRQ91" s="137"/>
      <c r="HRR91" s="137"/>
      <c r="HRS91" s="137"/>
      <c r="HRT91" s="137"/>
      <c r="HRU91" s="137"/>
      <c r="HRV91" s="137"/>
      <c r="HRW91" s="137"/>
      <c r="HRX91" s="137"/>
      <c r="HRY91" s="137"/>
      <c r="HRZ91" s="137"/>
      <c r="HSA91" s="137"/>
      <c r="HSB91" s="137"/>
      <c r="HSC91" s="137"/>
      <c r="HSD91" s="137"/>
      <c r="HSE91" s="137"/>
      <c r="HSF91" s="137"/>
      <c r="HSG91" s="137"/>
      <c r="HSH91" s="137"/>
      <c r="HSI91" s="137"/>
      <c r="HSJ91" s="137"/>
      <c r="HSK91" s="137"/>
      <c r="HSL91" s="137"/>
      <c r="HSM91" s="137"/>
      <c r="HSN91" s="137"/>
      <c r="HSO91" s="137"/>
      <c r="HSP91" s="137"/>
      <c r="HSQ91" s="137"/>
      <c r="HSR91" s="137"/>
      <c r="HSS91" s="137"/>
      <c r="HST91" s="137"/>
      <c r="HSU91" s="137"/>
      <c r="HSV91" s="137"/>
      <c r="HSW91" s="137"/>
      <c r="HSX91" s="137"/>
      <c r="HSY91" s="137"/>
      <c r="HSZ91" s="137"/>
      <c r="HTA91" s="137"/>
      <c r="HTB91" s="137"/>
      <c r="HTC91" s="137"/>
      <c r="HTD91" s="137"/>
      <c r="HTE91" s="137"/>
      <c r="HTF91" s="137"/>
      <c r="HTG91" s="137"/>
      <c r="HTH91" s="137"/>
      <c r="HTI91" s="137"/>
      <c r="HTJ91" s="137"/>
      <c r="HTK91" s="137"/>
      <c r="HTL91" s="137"/>
      <c r="HTM91" s="137"/>
      <c r="HTN91" s="137"/>
      <c r="HTO91" s="137"/>
      <c r="HTP91" s="137"/>
      <c r="HTQ91" s="137"/>
      <c r="HTR91" s="137"/>
      <c r="HTS91" s="137"/>
      <c r="HTT91" s="137"/>
      <c r="HTU91" s="137"/>
      <c r="HTV91" s="137"/>
      <c r="HTW91" s="137"/>
      <c r="HTX91" s="137"/>
      <c r="HTY91" s="137"/>
      <c r="HTZ91" s="137"/>
      <c r="HUA91" s="137"/>
      <c r="HUB91" s="137"/>
      <c r="HUC91" s="137"/>
      <c r="HUD91" s="137"/>
      <c r="HUE91" s="137"/>
      <c r="HUF91" s="137"/>
      <c r="HUG91" s="137"/>
      <c r="HUH91" s="137"/>
      <c r="HUI91" s="137"/>
      <c r="HUJ91" s="137"/>
      <c r="HUK91" s="137"/>
      <c r="HUL91" s="137"/>
      <c r="HUM91" s="137"/>
      <c r="HUN91" s="137"/>
      <c r="HUO91" s="137"/>
      <c r="HUP91" s="137"/>
      <c r="HUQ91" s="137"/>
      <c r="HUR91" s="137"/>
      <c r="HUS91" s="137"/>
      <c r="HUT91" s="137"/>
      <c r="HUU91" s="137"/>
      <c r="HUV91" s="137"/>
      <c r="HUW91" s="137"/>
      <c r="HUX91" s="137"/>
      <c r="HUY91" s="137"/>
      <c r="HUZ91" s="137"/>
      <c r="HVA91" s="137"/>
      <c r="HVB91" s="137"/>
      <c r="HVC91" s="137"/>
      <c r="HVD91" s="137"/>
      <c r="HVE91" s="137"/>
      <c r="HVF91" s="137"/>
      <c r="HVG91" s="137"/>
      <c r="HVH91" s="137"/>
      <c r="HVI91" s="137"/>
      <c r="HVJ91" s="137"/>
      <c r="HVK91" s="137"/>
      <c r="HVL91" s="137"/>
      <c r="HVM91" s="137"/>
      <c r="HVN91" s="137"/>
      <c r="HVO91" s="137"/>
      <c r="HVP91" s="137"/>
      <c r="HVQ91" s="137"/>
      <c r="HVR91" s="137"/>
      <c r="HVS91" s="137"/>
      <c r="HVT91" s="137"/>
      <c r="HVU91" s="137"/>
      <c r="HVV91" s="137"/>
      <c r="HVW91" s="137"/>
      <c r="HVX91" s="137"/>
      <c r="HVY91" s="137"/>
      <c r="HVZ91" s="137"/>
      <c r="HWA91" s="137"/>
      <c r="HWB91" s="137"/>
      <c r="HWC91" s="137"/>
      <c r="HWD91" s="137"/>
      <c r="HWE91" s="137"/>
      <c r="HWF91" s="137"/>
      <c r="HWG91" s="137"/>
      <c r="HWH91" s="137"/>
      <c r="HWI91" s="137"/>
      <c r="HWJ91" s="137"/>
      <c r="HWK91" s="137"/>
      <c r="HWL91" s="137"/>
      <c r="HWM91" s="137"/>
      <c r="HWN91" s="137"/>
      <c r="HWO91" s="137"/>
      <c r="HWP91" s="137"/>
      <c r="HWQ91" s="137"/>
      <c r="HWR91" s="137"/>
      <c r="HWS91" s="137"/>
      <c r="HWT91" s="137"/>
      <c r="HWU91" s="137"/>
      <c r="HWV91" s="137"/>
      <c r="HWW91" s="137"/>
      <c r="HWX91" s="137"/>
      <c r="HWY91" s="137"/>
      <c r="HWZ91" s="137"/>
      <c r="HXA91" s="137"/>
      <c r="HXB91" s="137"/>
      <c r="HXC91" s="137"/>
      <c r="HXD91" s="137"/>
      <c r="HXE91" s="137"/>
      <c r="HXF91" s="137"/>
      <c r="HXG91" s="137"/>
      <c r="HXH91" s="137"/>
      <c r="HXI91" s="137"/>
      <c r="HXJ91" s="137"/>
      <c r="HXK91" s="137"/>
      <c r="HXL91" s="137"/>
      <c r="HXM91" s="137"/>
      <c r="HXN91" s="137"/>
      <c r="HXO91" s="137"/>
      <c r="HXP91" s="137"/>
      <c r="HXQ91" s="137"/>
      <c r="HXR91" s="137"/>
      <c r="HXS91" s="137"/>
      <c r="HXT91" s="137"/>
      <c r="HXU91" s="137"/>
      <c r="HXV91" s="137"/>
      <c r="HXW91" s="137"/>
      <c r="HXX91" s="137"/>
      <c r="HXY91" s="137"/>
      <c r="HXZ91" s="137"/>
      <c r="HYA91" s="137"/>
      <c r="HYB91" s="137"/>
      <c r="HYC91" s="137"/>
      <c r="HYD91" s="137"/>
      <c r="HYE91" s="137"/>
      <c r="HYF91" s="137"/>
      <c r="HYG91" s="137"/>
      <c r="HYH91" s="137"/>
      <c r="HYI91" s="137"/>
      <c r="HYJ91" s="137"/>
      <c r="HYK91" s="137"/>
      <c r="HYL91" s="137"/>
      <c r="HYM91" s="137"/>
      <c r="HYN91" s="137"/>
      <c r="HYO91" s="137"/>
      <c r="HYP91" s="137"/>
      <c r="HYQ91" s="137"/>
      <c r="HYR91" s="137"/>
      <c r="HYS91" s="137"/>
      <c r="HYT91" s="137"/>
      <c r="HYU91" s="137"/>
      <c r="HYV91" s="137"/>
      <c r="HYW91" s="137"/>
      <c r="HYX91" s="137"/>
      <c r="HYY91" s="137"/>
      <c r="HYZ91" s="137"/>
      <c r="HZA91" s="137"/>
      <c r="HZB91" s="137"/>
      <c r="HZC91" s="137"/>
      <c r="HZD91" s="137"/>
      <c r="HZE91" s="137"/>
      <c r="HZF91" s="137"/>
      <c r="HZG91" s="137"/>
      <c r="HZH91" s="137"/>
      <c r="HZI91" s="137"/>
      <c r="HZJ91" s="137"/>
      <c r="HZK91" s="137"/>
      <c r="HZL91" s="137"/>
      <c r="HZM91" s="137"/>
      <c r="HZN91" s="137"/>
      <c r="HZO91" s="137"/>
      <c r="HZP91" s="137"/>
      <c r="HZQ91" s="137"/>
      <c r="HZR91" s="137"/>
      <c r="HZS91" s="137"/>
      <c r="HZT91" s="137"/>
      <c r="HZU91" s="137"/>
      <c r="HZV91" s="137"/>
      <c r="HZW91" s="137"/>
      <c r="HZX91" s="137"/>
      <c r="HZY91" s="137"/>
      <c r="HZZ91" s="137"/>
      <c r="IAA91" s="137"/>
      <c r="IAB91" s="137"/>
      <c r="IAC91" s="137"/>
      <c r="IAD91" s="137"/>
      <c r="IAE91" s="137"/>
      <c r="IAF91" s="137"/>
      <c r="IAG91" s="137"/>
      <c r="IAH91" s="137"/>
      <c r="IAI91" s="137"/>
      <c r="IAJ91" s="137"/>
      <c r="IAK91" s="137"/>
      <c r="IAL91" s="137"/>
      <c r="IAM91" s="137"/>
      <c r="IAN91" s="137"/>
      <c r="IAO91" s="137"/>
      <c r="IAP91" s="137"/>
      <c r="IAQ91" s="137"/>
      <c r="IAR91" s="137"/>
      <c r="IAS91" s="137"/>
      <c r="IAT91" s="137"/>
      <c r="IAU91" s="137"/>
      <c r="IAV91" s="137"/>
      <c r="IAW91" s="137"/>
      <c r="IAX91" s="137"/>
      <c r="IAY91" s="137"/>
      <c r="IAZ91" s="137"/>
      <c r="IBA91" s="137"/>
      <c r="IBB91" s="137"/>
      <c r="IBC91" s="137"/>
      <c r="IBD91" s="137"/>
      <c r="IBE91" s="137"/>
      <c r="IBF91" s="137"/>
      <c r="IBG91" s="137"/>
      <c r="IBH91" s="137"/>
      <c r="IBI91" s="137"/>
      <c r="IBJ91" s="137"/>
      <c r="IBK91" s="137"/>
      <c r="IBL91" s="137"/>
      <c r="IBM91" s="137"/>
      <c r="IBN91" s="137"/>
      <c r="IBO91" s="137"/>
      <c r="IBP91" s="137"/>
      <c r="IBQ91" s="137"/>
      <c r="IBR91" s="137"/>
      <c r="IBS91" s="137"/>
      <c r="IBT91" s="137"/>
      <c r="IBU91" s="137"/>
      <c r="IBV91" s="137"/>
      <c r="IBW91" s="137"/>
      <c r="IBX91" s="137"/>
      <c r="IBY91" s="137"/>
      <c r="IBZ91" s="137"/>
      <c r="ICA91" s="137"/>
      <c r="ICB91" s="137"/>
      <c r="ICC91" s="137"/>
      <c r="ICD91" s="137"/>
      <c r="ICE91" s="137"/>
      <c r="ICF91" s="137"/>
      <c r="ICG91" s="137"/>
      <c r="ICH91" s="137"/>
      <c r="ICI91" s="137"/>
      <c r="ICJ91" s="137"/>
      <c r="ICK91" s="137"/>
      <c r="ICL91" s="137"/>
      <c r="ICM91" s="137"/>
      <c r="ICN91" s="137"/>
      <c r="ICO91" s="137"/>
      <c r="ICP91" s="137"/>
      <c r="ICQ91" s="137"/>
      <c r="ICR91" s="137"/>
      <c r="ICS91" s="137"/>
      <c r="ICT91" s="137"/>
      <c r="ICU91" s="137"/>
      <c r="ICV91" s="137"/>
      <c r="ICW91" s="137"/>
      <c r="ICX91" s="137"/>
      <c r="ICY91" s="137"/>
      <c r="ICZ91" s="137"/>
      <c r="IDA91" s="137"/>
      <c r="IDB91" s="137"/>
      <c r="IDC91" s="137"/>
      <c r="IDD91" s="137"/>
      <c r="IDE91" s="137"/>
      <c r="IDF91" s="137"/>
      <c r="IDG91" s="137"/>
      <c r="IDH91" s="137"/>
      <c r="IDI91" s="137"/>
      <c r="IDJ91" s="137"/>
      <c r="IDK91" s="137"/>
      <c r="IDL91" s="137"/>
      <c r="IDM91" s="137"/>
      <c r="IDN91" s="137"/>
      <c r="IDO91" s="137"/>
      <c r="IDP91" s="137"/>
      <c r="IDQ91" s="137"/>
      <c r="IDR91" s="137"/>
      <c r="IDS91" s="137"/>
      <c r="IDT91" s="137"/>
      <c r="IDU91" s="137"/>
      <c r="IDV91" s="137"/>
      <c r="IDW91" s="137"/>
      <c r="IDX91" s="137"/>
      <c r="IDY91" s="137"/>
      <c r="IDZ91" s="137"/>
      <c r="IEA91" s="137"/>
      <c r="IEB91" s="137"/>
      <c r="IEC91" s="137"/>
      <c r="IED91" s="137"/>
      <c r="IEE91" s="137"/>
      <c r="IEF91" s="137"/>
      <c r="IEG91" s="137"/>
      <c r="IEH91" s="137"/>
      <c r="IEI91" s="137"/>
      <c r="IEJ91" s="137"/>
      <c r="IEK91" s="137"/>
      <c r="IEL91" s="137"/>
      <c r="IEM91" s="137"/>
      <c r="IEN91" s="137"/>
      <c r="IEO91" s="137"/>
      <c r="IEP91" s="137"/>
      <c r="IEQ91" s="137"/>
      <c r="IER91" s="137"/>
      <c r="IES91" s="137"/>
      <c r="IET91" s="137"/>
      <c r="IEU91" s="137"/>
      <c r="IEV91" s="137"/>
      <c r="IEW91" s="137"/>
      <c r="IEX91" s="137"/>
      <c r="IEY91" s="137"/>
      <c r="IEZ91" s="137"/>
      <c r="IFA91" s="137"/>
      <c r="IFB91" s="137"/>
      <c r="IFC91" s="137"/>
      <c r="IFD91" s="137"/>
      <c r="IFE91" s="137"/>
      <c r="IFF91" s="137"/>
      <c r="IFG91" s="137"/>
      <c r="IFH91" s="137"/>
      <c r="IFI91" s="137"/>
      <c r="IFJ91" s="137"/>
      <c r="IFK91" s="137"/>
      <c r="IFL91" s="137"/>
      <c r="IFM91" s="137"/>
      <c r="IFN91" s="137"/>
      <c r="IFO91" s="137"/>
      <c r="IFP91" s="137"/>
      <c r="IFQ91" s="137"/>
      <c r="IFR91" s="137"/>
      <c r="IFS91" s="137"/>
      <c r="IFT91" s="137"/>
      <c r="IFU91" s="137"/>
      <c r="IFV91" s="137"/>
      <c r="IFW91" s="137"/>
      <c r="IFX91" s="137"/>
      <c r="IFY91" s="137"/>
      <c r="IFZ91" s="137"/>
      <c r="IGA91" s="137"/>
      <c r="IGB91" s="137"/>
      <c r="IGC91" s="137"/>
      <c r="IGD91" s="137"/>
      <c r="IGE91" s="137"/>
      <c r="IGF91" s="137"/>
      <c r="IGG91" s="137"/>
      <c r="IGH91" s="137"/>
      <c r="IGI91" s="137"/>
      <c r="IGJ91" s="137"/>
      <c r="IGK91" s="137"/>
      <c r="IGL91" s="137"/>
      <c r="IGM91" s="137"/>
      <c r="IGN91" s="137"/>
      <c r="IGO91" s="137"/>
      <c r="IGP91" s="137"/>
      <c r="IGQ91" s="137"/>
      <c r="IGR91" s="137"/>
      <c r="IGS91" s="137"/>
      <c r="IGT91" s="137"/>
      <c r="IGU91" s="137"/>
      <c r="IGV91" s="137"/>
      <c r="IGW91" s="137"/>
      <c r="IGX91" s="137"/>
      <c r="IGY91" s="137"/>
      <c r="IGZ91" s="137"/>
      <c r="IHA91" s="137"/>
      <c r="IHB91" s="137"/>
      <c r="IHC91" s="137"/>
      <c r="IHD91" s="137"/>
      <c r="IHE91" s="137"/>
      <c r="IHF91" s="137"/>
      <c r="IHG91" s="137"/>
      <c r="IHH91" s="137"/>
      <c r="IHI91" s="137"/>
      <c r="IHJ91" s="137"/>
      <c r="IHK91" s="137"/>
      <c r="IHL91" s="137"/>
      <c r="IHM91" s="137"/>
      <c r="IHN91" s="137"/>
      <c r="IHO91" s="137"/>
      <c r="IHP91" s="137"/>
      <c r="IHQ91" s="137"/>
      <c r="IHR91" s="137"/>
      <c r="IHS91" s="137"/>
      <c r="IHT91" s="137"/>
      <c r="IHU91" s="137"/>
      <c r="IHV91" s="137"/>
      <c r="IHW91" s="137"/>
      <c r="IHX91" s="137"/>
      <c r="IHY91" s="137"/>
      <c r="IHZ91" s="137"/>
      <c r="IIA91" s="137"/>
      <c r="IIB91" s="137"/>
      <c r="IIC91" s="137"/>
      <c r="IID91" s="137"/>
      <c r="IIE91" s="137"/>
      <c r="IIF91" s="137"/>
      <c r="IIG91" s="137"/>
      <c r="IIH91" s="137"/>
      <c r="III91" s="137"/>
      <c r="IIJ91" s="137"/>
      <c r="IIK91" s="137"/>
      <c r="IIL91" s="137"/>
      <c r="IIM91" s="137"/>
      <c r="IIN91" s="137"/>
      <c r="IIO91" s="137"/>
      <c r="IIP91" s="137"/>
      <c r="IIQ91" s="137"/>
      <c r="IIR91" s="137"/>
      <c r="IIS91" s="137"/>
      <c r="IIT91" s="137"/>
      <c r="IIU91" s="137"/>
      <c r="IIV91" s="137"/>
      <c r="IIW91" s="137"/>
      <c r="IIX91" s="137"/>
      <c r="IIY91" s="137"/>
      <c r="IIZ91" s="137"/>
      <c r="IJA91" s="137"/>
      <c r="IJB91" s="137"/>
      <c r="IJC91" s="137"/>
      <c r="IJD91" s="137"/>
      <c r="IJE91" s="137"/>
      <c r="IJF91" s="137"/>
      <c r="IJG91" s="137"/>
      <c r="IJH91" s="137"/>
      <c r="IJI91" s="137"/>
      <c r="IJJ91" s="137"/>
      <c r="IJK91" s="137"/>
      <c r="IJL91" s="137"/>
      <c r="IJM91" s="137"/>
      <c r="IJN91" s="137"/>
      <c r="IJO91" s="137"/>
      <c r="IJP91" s="137"/>
      <c r="IJQ91" s="137"/>
      <c r="IJR91" s="137"/>
      <c r="IJS91" s="137"/>
      <c r="IJT91" s="137"/>
      <c r="IJU91" s="137"/>
      <c r="IJV91" s="137"/>
      <c r="IJW91" s="137"/>
      <c r="IJX91" s="137"/>
      <c r="IJY91" s="137"/>
      <c r="IJZ91" s="137"/>
      <c r="IKA91" s="137"/>
      <c r="IKB91" s="137"/>
      <c r="IKC91" s="137"/>
      <c r="IKD91" s="137"/>
      <c r="IKE91" s="137"/>
      <c r="IKF91" s="137"/>
      <c r="IKG91" s="137"/>
      <c r="IKH91" s="137"/>
      <c r="IKI91" s="137"/>
      <c r="IKJ91" s="137"/>
      <c r="IKK91" s="137"/>
      <c r="IKL91" s="137"/>
      <c r="IKM91" s="137"/>
      <c r="IKN91" s="137"/>
      <c r="IKO91" s="137"/>
      <c r="IKP91" s="137"/>
      <c r="IKQ91" s="137"/>
      <c r="IKR91" s="137"/>
      <c r="IKS91" s="137"/>
      <c r="IKT91" s="137"/>
      <c r="IKU91" s="137"/>
      <c r="IKV91" s="137"/>
      <c r="IKW91" s="137"/>
      <c r="IKX91" s="137"/>
      <c r="IKY91" s="137"/>
      <c r="IKZ91" s="137"/>
      <c r="ILA91" s="137"/>
      <c r="ILB91" s="137"/>
      <c r="ILC91" s="137"/>
      <c r="ILD91" s="137"/>
      <c r="ILE91" s="137"/>
      <c r="ILF91" s="137"/>
      <c r="ILG91" s="137"/>
      <c r="ILH91" s="137"/>
      <c r="ILI91" s="137"/>
      <c r="ILJ91" s="137"/>
      <c r="ILK91" s="137"/>
      <c r="ILL91" s="137"/>
      <c r="ILM91" s="137"/>
      <c r="ILN91" s="137"/>
      <c r="ILO91" s="137"/>
      <c r="ILP91" s="137"/>
      <c r="ILQ91" s="137"/>
      <c r="ILR91" s="137"/>
      <c r="ILS91" s="137"/>
      <c r="ILT91" s="137"/>
      <c r="ILU91" s="137"/>
      <c r="ILV91" s="137"/>
      <c r="ILW91" s="137"/>
      <c r="ILX91" s="137"/>
      <c r="ILY91" s="137"/>
      <c r="ILZ91" s="137"/>
      <c r="IMA91" s="137"/>
      <c r="IMB91" s="137"/>
      <c r="IMC91" s="137"/>
      <c r="IMD91" s="137"/>
      <c r="IME91" s="137"/>
      <c r="IMF91" s="137"/>
      <c r="IMG91" s="137"/>
      <c r="IMH91" s="137"/>
      <c r="IMI91" s="137"/>
      <c r="IMJ91" s="137"/>
      <c r="IMK91" s="137"/>
      <c r="IML91" s="137"/>
      <c r="IMM91" s="137"/>
      <c r="IMN91" s="137"/>
      <c r="IMO91" s="137"/>
      <c r="IMP91" s="137"/>
      <c r="IMQ91" s="137"/>
      <c r="IMR91" s="137"/>
      <c r="IMS91" s="137"/>
      <c r="IMT91" s="137"/>
      <c r="IMU91" s="137"/>
      <c r="IMV91" s="137"/>
      <c r="IMW91" s="137"/>
      <c r="IMX91" s="137"/>
      <c r="IMY91" s="137"/>
      <c r="IMZ91" s="137"/>
      <c r="INA91" s="137"/>
      <c r="INB91" s="137"/>
      <c r="INC91" s="137"/>
      <c r="IND91" s="137"/>
      <c r="INE91" s="137"/>
      <c r="INF91" s="137"/>
      <c r="ING91" s="137"/>
      <c r="INH91" s="137"/>
      <c r="INI91" s="137"/>
      <c r="INJ91" s="137"/>
      <c r="INK91" s="137"/>
      <c r="INL91" s="137"/>
      <c r="INM91" s="137"/>
      <c r="INN91" s="137"/>
      <c r="INO91" s="137"/>
      <c r="INP91" s="137"/>
      <c r="INQ91" s="137"/>
      <c r="INR91" s="137"/>
      <c r="INS91" s="137"/>
      <c r="INT91" s="137"/>
      <c r="INU91" s="137"/>
      <c r="INV91" s="137"/>
      <c r="INW91" s="137"/>
      <c r="INX91" s="137"/>
      <c r="INY91" s="137"/>
      <c r="INZ91" s="137"/>
      <c r="IOA91" s="137"/>
      <c r="IOB91" s="137"/>
      <c r="IOC91" s="137"/>
      <c r="IOD91" s="137"/>
      <c r="IOE91" s="137"/>
      <c r="IOF91" s="137"/>
      <c r="IOG91" s="137"/>
      <c r="IOH91" s="137"/>
      <c r="IOI91" s="137"/>
      <c r="IOJ91" s="137"/>
      <c r="IOK91" s="137"/>
      <c r="IOL91" s="137"/>
      <c r="IOM91" s="137"/>
      <c r="ION91" s="137"/>
      <c r="IOO91" s="137"/>
      <c r="IOP91" s="137"/>
      <c r="IOQ91" s="137"/>
      <c r="IOR91" s="137"/>
      <c r="IOS91" s="137"/>
      <c r="IOT91" s="137"/>
      <c r="IOU91" s="137"/>
      <c r="IOV91" s="137"/>
      <c r="IOW91" s="137"/>
      <c r="IOX91" s="137"/>
      <c r="IOY91" s="137"/>
      <c r="IOZ91" s="137"/>
      <c r="IPA91" s="137"/>
      <c r="IPB91" s="137"/>
      <c r="IPC91" s="137"/>
      <c r="IPD91" s="137"/>
      <c r="IPE91" s="137"/>
      <c r="IPF91" s="137"/>
      <c r="IPG91" s="137"/>
      <c r="IPH91" s="137"/>
      <c r="IPI91" s="137"/>
      <c r="IPJ91" s="137"/>
      <c r="IPK91" s="137"/>
      <c r="IPL91" s="137"/>
      <c r="IPM91" s="137"/>
      <c r="IPN91" s="137"/>
      <c r="IPO91" s="137"/>
      <c r="IPP91" s="137"/>
      <c r="IPQ91" s="137"/>
      <c r="IPR91" s="137"/>
      <c r="IPS91" s="137"/>
      <c r="IPT91" s="137"/>
      <c r="IPU91" s="137"/>
      <c r="IPV91" s="137"/>
      <c r="IPW91" s="137"/>
      <c r="IPX91" s="137"/>
      <c r="IPY91" s="137"/>
      <c r="IPZ91" s="137"/>
      <c r="IQA91" s="137"/>
      <c r="IQB91" s="137"/>
      <c r="IQC91" s="137"/>
      <c r="IQD91" s="137"/>
      <c r="IQE91" s="137"/>
      <c r="IQF91" s="137"/>
      <c r="IQG91" s="137"/>
      <c r="IQH91" s="137"/>
      <c r="IQI91" s="137"/>
      <c r="IQJ91" s="137"/>
      <c r="IQK91" s="137"/>
      <c r="IQL91" s="137"/>
      <c r="IQM91" s="137"/>
      <c r="IQN91" s="137"/>
      <c r="IQO91" s="137"/>
      <c r="IQP91" s="137"/>
      <c r="IQQ91" s="137"/>
      <c r="IQR91" s="137"/>
      <c r="IQS91" s="137"/>
      <c r="IQT91" s="137"/>
      <c r="IQU91" s="137"/>
      <c r="IQV91" s="137"/>
      <c r="IQW91" s="137"/>
      <c r="IQX91" s="137"/>
      <c r="IQY91" s="137"/>
      <c r="IQZ91" s="137"/>
      <c r="IRA91" s="137"/>
      <c r="IRB91" s="137"/>
      <c r="IRC91" s="137"/>
      <c r="IRD91" s="137"/>
      <c r="IRE91" s="137"/>
      <c r="IRF91" s="137"/>
      <c r="IRG91" s="137"/>
      <c r="IRH91" s="137"/>
      <c r="IRI91" s="137"/>
      <c r="IRJ91" s="137"/>
      <c r="IRK91" s="137"/>
      <c r="IRL91" s="137"/>
      <c r="IRM91" s="137"/>
      <c r="IRN91" s="137"/>
      <c r="IRO91" s="137"/>
      <c r="IRP91" s="137"/>
      <c r="IRQ91" s="137"/>
      <c r="IRR91" s="137"/>
      <c r="IRS91" s="137"/>
      <c r="IRT91" s="137"/>
      <c r="IRU91" s="137"/>
      <c r="IRV91" s="137"/>
      <c r="IRW91" s="137"/>
      <c r="IRX91" s="137"/>
      <c r="IRY91" s="137"/>
      <c r="IRZ91" s="137"/>
      <c r="ISA91" s="137"/>
      <c r="ISB91" s="137"/>
      <c r="ISC91" s="137"/>
      <c r="ISD91" s="137"/>
      <c r="ISE91" s="137"/>
      <c r="ISF91" s="137"/>
      <c r="ISG91" s="137"/>
      <c r="ISH91" s="137"/>
      <c r="ISI91" s="137"/>
      <c r="ISJ91" s="137"/>
      <c r="ISK91" s="137"/>
      <c r="ISL91" s="137"/>
      <c r="ISM91" s="137"/>
      <c r="ISN91" s="137"/>
      <c r="ISO91" s="137"/>
      <c r="ISP91" s="137"/>
      <c r="ISQ91" s="137"/>
      <c r="ISR91" s="137"/>
      <c r="ISS91" s="137"/>
      <c r="IST91" s="137"/>
      <c r="ISU91" s="137"/>
      <c r="ISV91" s="137"/>
      <c r="ISW91" s="137"/>
      <c r="ISX91" s="137"/>
      <c r="ISY91" s="137"/>
      <c r="ISZ91" s="137"/>
      <c r="ITA91" s="137"/>
      <c r="ITB91" s="137"/>
      <c r="ITC91" s="137"/>
      <c r="ITD91" s="137"/>
      <c r="ITE91" s="137"/>
      <c r="ITF91" s="137"/>
      <c r="ITG91" s="137"/>
      <c r="ITH91" s="137"/>
      <c r="ITI91" s="137"/>
      <c r="ITJ91" s="137"/>
      <c r="ITK91" s="137"/>
      <c r="ITL91" s="137"/>
      <c r="ITM91" s="137"/>
      <c r="ITN91" s="137"/>
      <c r="ITO91" s="137"/>
      <c r="ITP91" s="137"/>
      <c r="ITQ91" s="137"/>
      <c r="ITR91" s="137"/>
      <c r="ITS91" s="137"/>
      <c r="ITT91" s="137"/>
      <c r="ITU91" s="137"/>
      <c r="ITV91" s="137"/>
      <c r="ITW91" s="137"/>
      <c r="ITX91" s="137"/>
      <c r="ITY91" s="137"/>
      <c r="ITZ91" s="137"/>
      <c r="IUA91" s="137"/>
      <c r="IUB91" s="137"/>
      <c r="IUC91" s="137"/>
      <c r="IUD91" s="137"/>
      <c r="IUE91" s="137"/>
      <c r="IUF91" s="137"/>
      <c r="IUG91" s="137"/>
      <c r="IUH91" s="137"/>
      <c r="IUI91" s="137"/>
      <c r="IUJ91" s="137"/>
      <c r="IUK91" s="137"/>
      <c r="IUL91" s="137"/>
      <c r="IUM91" s="137"/>
      <c r="IUN91" s="137"/>
      <c r="IUO91" s="137"/>
      <c r="IUP91" s="137"/>
      <c r="IUQ91" s="137"/>
      <c r="IUR91" s="137"/>
      <c r="IUS91" s="137"/>
      <c r="IUT91" s="137"/>
      <c r="IUU91" s="137"/>
      <c r="IUV91" s="137"/>
      <c r="IUW91" s="137"/>
      <c r="IUX91" s="137"/>
      <c r="IUY91" s="137"/>
      <c r="IUZ91" s="137"/>
      <c r="IVA91" s="137"/>
      <c r="IVB91" s="137"/>
      <c r="IVC91" s="137"/>
      <c r="IVD91" s="137"/>
      <c r="IVE91" s="137"/>
      <c r="IVF91" s="137"/>
      <c r="IVG91" s="137"/>
      <c r="IVH91" s="137"/>
      <c r="IVI91" s="137"/>
      <c r="IVJ91" s="137"/>
      <c r="IVK91" s="137"/>
      <c r="IVL91" s="137"/>
      <c r="IVM91" s="137"/>
      <c r="IVN91" s="137"/>
      <c r="IVO91" s="137"/>
      <c r="IVP91" s="137"/>
      <c r="IVQ91" s="137"/>
      <c r="IVR91" s="137"/>
      <c r="IVS91" s="137"/>
      <c r="IVT91" s="137"/>
      <c r="IVU91" s="137"/>
      <c r="IVV91" s="137"/>
      <c r="IVW91" s="137"/>
      <c r="IVX91" s="137"/>
      <c r="IVY91" s="137"/>
      <c r="IVZ91" s="137"/>
      <c r="IWA91" s="137"/>
      <c r="IWB91" s="137"/>
      <c r="IWC91" s="137"/>
      <c r="IWD91" s="137"/>
      <c r="IWE91" s="137"/>
      <c r="IWF91" s="137"/>
      <c r="IWG91" s="137"/>
      <c r="IWH91" s="137"/>
      <c r="IWI91" s="137"/>
      <c r="IWJ91" s="137"/>
      <c r="IWK91" s="137"/>
      <c r="IWL91" s="137"/>
      <c r="IWM91" s="137"/>
      <c r="IWN91" s="137"/>
      <c r="IWO91" s="137"/>
      <c r="IWP91" s="137"/>
      <c r="IWQ91" s="137"/>
      <c r="IWR91" s="137"/>
      <c r="IWS91" s="137"/>
      <c r="IWT91" s="137"/>
      <c r="IWU91" s="137"/>
      <c r="IWV91" s="137"/>
      <c r="IWW91" s="137"/>
      <c r="IWX91" s="137"/>
      <c r="IWY91" s="137"/>
      <c r="IWZ91" s="137"/>
      <c r="IXA91" s="137"/>
      <c r="IXB91" s="137"/>
      <c r="IXC91" s="137"/>
      <c r="IXD91" s="137"/>
      <c r="IXE91" s="137"/>
      <c r="IXF91" s="137"/>
      <c r="IXG91" s="137"/>
      <c r="IXH91" s="137"/>
      <c r="IXI91" s="137"/>
      <c r="IXJ91" s="137"/>
      <c r="IXK91" s="137"/>
      <c r="IXL91" s="137"/>
      <c r="IXM91" s="137"/>
      <c r="IXN91" s="137"/>
      <c r="IXO91" s="137"/>
      <c r="IXP91" s="137"/>
      <c r="IXQ91" s="137"/>
      <c r="IXR91" s="137"/>
      <c r="IXS91" s="137"/>
      <c r="IXT91" s="137"/>
      <c r="IXU91" s="137"/>
      <c r="IXV91" s="137"/>
      <c r="IXW91" s="137"/>
      <c r="IXX91" s="137"/>
      <c r="IXY91" s="137"/>
      <c r="IXZ91" s="137"/>
      <c r="IYA91" s="137"/>
      <c r="IYB91" s="137"/>
      <c r="IYC91" s="137"/>
      <c r="IYD91" s="137"/>
      <c r="IYE91" s="137"/>
      <c r="IYF91" s="137"/>
      <c r="IYG91" s="137"/>
      <c r="IYH91" s="137"/>
      <c r="IYI91" s="137"/>
      <c r="IYJ91" s="137"/>
      <c r="IYK91" s="137"/>
      <c r="IYL91" s="137"/>
      <c r="IYM91" s="137"/>
      <c r="IYN91" s="137"/>
      <c r="IYO91" s="137"/>
      <c r="IYP91" s="137"/>
      <c r="IYQ91" s="137"/>
      <c r="IYR91" s="137"/>
      <c r="IYS91" s="137"/>
      <c r="IYT91" s="137"/>
      <c r="IYU91" s="137"/>
      <c r="IYV91" s="137"/>
      <c r="IYW91" s="137"/>
      <c r="IYX91" s="137"/>
      <c r="IYY91" s="137"/>
      <c r="IYZ91" s="137"/>
      <c r="IZA91" s="137"/>
      <c r="IZB91" s="137"/>
      <c r="IZC91" s="137"/>
      <c r="IZD91" s="137"/>
      <c r="IZE91" s="137"/>
      <c r="IZF91" s="137"/>
      <c r="IZG91" s="137"/>
      <c r="IZH91" s="137"/>
      <c r="IZI91" s="137"/>
      <c r="IZJ91" s="137"/>
      <c r="IZK91" s="137"/>
      <c r="IZL91" s="137"/>
      <c r="IZM91" s="137"/>
      <c r="IZN91" s="137"/>
      <c r="IZO91" s="137"/>
      <c r="IZP91" s="137"/>
      <c r="IZQ91" s="137"/>
      <c r="IZR91" s="137"/>
      <c r="IZS91" s="137"/>
      <c r="IZT91" s="137"/>
      <c r="IZU91" s="137"/>
      <c r="IZV91" s="137"/>
      <c r="IZW91" s="137"/>
      <c r="IZX91" s="137"/>
      <c r="IZY91" s="137"/>
      <c r="IZZ91" s="137"/>
      <c r="JAA91" s="137"/>
      <c r="JAB91" s="137"/>
      <c r="JAC91" s="137"/>
      <c r="JAD91" s="137"/>
      <c r="JAE91" s="137"/>
      <c r="JAF91" s="137"/>
      <c r="JAG91" s="137"/>
      <c r="JAH91" s="137"/>
      <c r="JAI91" s="137"/>
      <c r="JAJ91" s="137"/>
      <c r="JAK91" s="137"/>
      <c r="JAL91" s="137"/>
      <c r="JAM91" s="137"/>
      <c r="JAN91" s="137"/>
      <c r="JAO91" s="137"/>
      <c r="JAP91" s="137"/>
      <c r="JAQ91" s="137"/>
      <c r="JAR91" s="137"/>
      <c r="JAS91" s="137"/>
      <c r="JAT91" s="137"/>
      <c r="JAU91" s="137"/>
      <c r="JAV91" s="137"/>
      <c r="JAW91" s="137"/>
      <c r="JAX91" s="137"/>
      <c r="JAY91" s="137"/>
      <c r="JAZ91" s="137"/>
      <c r="JBA91" s="137"/>
      <c r="JBB91" s="137"/>
      <c r="JBC91" s="137"/>
      <c r="JBD91" s="137"/>
      <c r="JBE91" s="137"/>
      <c r="JBF91" s="137"/>
      <c r="JBG91" s="137"/>
      <c r="JBH91" s="137"/>
      <c r="JBI91" s="137"/>
      <c r="JBJ91" s="137"/>
      <c r="JBK91" s="137"/>
      <c r="JBL91" s="137"/>
      <c r="JBM91" s="137"/>
      <c r="JBN91" s="137"/>
      <c r="JBO91" s="137"/>
      <c r="JBP91" s="137"/>
      <c r="JBQ91" s="137"/>
      <c r="JBR91" s="137"/>
      <c r="JBS91" s="137"/>
      <c r="JBT91" s="137"/>
      <c r="JBU91" s="137"/>
      <c r="JBV91" s="137"/>
      <c r="JBW91" s="137"/>
      <c r="JBX91" s="137"/>
      <c r="JBY91" s="137"/>
      <c r="JBZ91" s="137"/>
      <c r="JCA91" s="137"/>
      <c r="JCB91" s="137"/>
      <c r="JCC91" s="137"/>
      <c r="JCD91" s="137"/>
      <c r="JCE91" s="137"/>
      <c r="JCF91" s="137"/>
      <c r="JCG91" s="137"/>
      <c r="JCH91" s="137"/>
      <c r="JCI91" s="137"/>
      <c r="JCJ91" s="137"/>
      <c r="JCK91" s="137"/>
      <c r="JCL91" s="137"/>
      <c r="JCM91" s="137"/>
      <c r="JCN91" s="137"/>
      <c r="JCO91" s="137"/>
      <c r="JCP91" s="137"/>
      <c r="JCQ91" s="137"/>
      <c r="JCR91" s="137"/>
      <c r="JCS91" s="137"/>
      <c r="JCT91" s="137"/>
      <c r="JCU91" s="137"/>
      <c r="JCV91" s="137"/>
      <c r="JCW91" s="137"/>
      <c r="JCX91" s="137"/>
      <c r="JCY91" s="137"/>
      <c r="JCZ91" s="137"/>
      <c r="JDA91" s="137"/>
      <c r="JDB91" s="137"/>
      <c r="JDC91" s="137"/>
      <c r="JDD91" s="137"/>
      <c r="JDE91" s="137"/>
      <c r="JDF91" s="137"/>
      <c r="JDG91" s="137"/>
      <c r="JDH91" s="137"/>
      <c r="JDI91" s="137"/>
      <c r="JDJ91" s="137"/>
      <c r="JDK91" s="137"/>
      <c r="JDL91" s="137"/>
      <c r="JDM91" s="137"/>
      <c r="JDN91" s="137"/>
      <c r="JDO91" s="137"/>
      <c r="JDP91" s="137"/>
      <c r="JDQ91" s="137"/>
      <c r="JDR91" s="137"/>
      <c r="JDS91" s="137"/>
      <c r="JDT91" s="137"/>
      <c r="JDU91" s="137"/>
      <c r="JDV91" s="137"/>
      <c r="JDW91" s="137"/>
      <c r="JDX91" s="137"/>
      <c r="JDY91" s="137"/>
      <c r="JDZ91" s="137"/>
      <c r="JEA91" s="137"/>
      <c r="JEB91" s="137"/>
      <c r="JEC91" s="137"/>
      <c r="JED91" s="137"/>
      <c r="JEE91" s="137"/>
      <c r="JEF91" s="137"/>
      <c r="JEG91" s="137"/>
      <c r="JEH91" s="137"/>
      <c r="JEI91" s="137"/>
      <c r="JEJ91" s="137"/>
      <c r="JEK91" s="137"/>
      <c r="JEL91" s="137"/>
      <c r="JEM91" s="137"/>
      <c r="JEN91" s="137"/>
      <c r="JEO91" s="137"/>
      <c r="JEP91" s="137"/>
      <c r="JEQ91" s="137"/>
      <c r="JER91" s="137"/>
      <c r="JES91" s="137"/>
      <c r="JET91" s="137"/>
      <c r="JEU91" s="137"/>
      <c r="JEV91" s="137"/>
      <c r="JEW91" s="137"/>
      <c r="JEX91" s="137"/>
      <c r="JEY91" s="137"/>
      <c r="JEZ91" s="137"/>
      <c r="JFA91" s="137"/>
      <c r="JFB91" s="137"/>
      <c r="JFC91" s="137"/>
      <c r="JFD91" s="137"/>
      <c r="JFE91" s="137"/>
      <c r="JFF91" s="137"/>
      <c r="JFG91" s="137"/>
      <c r="JFH91" s="137"/>
      <c r="JFI91" s="137"/>
      <c r="JFJ91" s="137"/>
      <c r="JFK91" s="137"/>
      <c r="JFL91" s="137"/>
      <c r="JFM91" s="137"/>
      <c r="JFN91" s="137"/>
      <c r="JFO91" s="137"/>
      <c r="JFP91" s="137"/>
      <c r="JFQ91" s="137"/>
      <c r="JFR91" s="137"/>
      <c r="JFS91" s="137"/>
      <c r="JFT91" s="137"/>
      <c r="JFU91" s="137"/>
      <c r="JFV91" s="137"/>
      <c r="JFW91" s="137"/>
      <c r="JFX91" s="137"/>
      <c r="JFY91" s="137"/>
      <c r="JFZ91" s="137"/>
      <c r="JGA91" s="137"/>
      <c r="JGB91" s="137"/>
      <c r="JGC91" s="137"/>
      <c r="JGD91" s="137"/>
      <c r="JGE91" s="137"/>
      <c r="JGF91" s="137"/>
      <c r="JGG91" s="137"/>
      <c r="JGH91" s="137"/>
      <c r="JGI91" s="137"/>
      <c r="JGJ91" s="137"/>
      <c r="JGK91" s="137"/>
      <c r="JGL91" s="137"/>
      <c r="JGM91" s="137"/>
      <c r="JGN91" s="137"/>
      <c r="JGO91" s="137"/>
      <c r="JGP91" s="137"/>
      <c r="JGQ91" s="137"/>
      <c r="JGR91" s="137"/>
      <c r="JGS91" s="137"/>
      <c r="JGT91" s="137"/>
      <c r="JGU91" s="137"/>
      <c r="JGV91" s="137"/>
      <c r="JGW91" s="137"/>
      <c r="JGX91" s="137"/>
      <c r="JGY91" s="137"/>
      <c r="JGZ91" s="137"/>
      <c r="JHA91" s="137"/>
      <c r="JHB91" s="137"/>
      <c r="JHC91" s="137"/>
      <c r="JHD91" s="137"/>
      <c r="JHE91" s="137"/>
      <c r="JHF91" s="137"/>
      <c r="JHG91" s="137"/>
      <c r="JHH91" s="137"/>
      <c r="JHI91" s="137"/>
      <c r="JHJ91" s="137"/>
      <c r="JHK91" s="137"/>
      <c r="JHL91" s="137"/>
      <c r="JHM91" s="137"/>
      <c r="JHN91" s="137"/>
      <c r="JHO91" s="137"/>
      <c r="JHP91" s="137"/>
      <c r="JHQ91" s="137"/>
      <c r="JHR91" s="137"/>
      <c r="JHS91" s="137"/>
      <c r="JHT91" s="137"/>
      <c r="JHU91" s="137"/>
      <c r="JHV91" s="137"/>
      <c r="JHW91" s="137"/>
      <c r="JHX91" s="137"/>
      <c r="JHY91" s="137"/>
      <c r="JHZ91" s="137"/>
      <c r="JIA91" s="137"/>
      <c r="JIB91" s="137"/>
      <c r="JIC91" s="137"/>
      <c r="JID91" s="137"/>
      <c r="JIE91" s="137"/>
      <c r="JIF91" s="137"/>
      <c r="JIG91" s="137"/>
      <c r="JIH91" s="137"/>
      <c r="JII91" s="137"/>
      <c r="JIJ91" s="137"/>
      <c r="JIK91" s="137"/>
      <c r="JIL91" s="137"/>
      <c r="JIM91" s="137"/>
      <c r="JIN91" s="137"/>
      <c r="JIO91" s="137"/>
      <c r="JIP91" s="137"/>
      <c r="JIQ91" s="137"/>
      <c r="JIR91" s="137"/>
      <c r="JIS91" s="137"/>
      <c r="JIT91" s="137"/>
      <c r="JIU91" s="137"/>
      <c r="JIV91" s="137"/>
      <c r="JIW91" s="137"/>
      <c r="JIX91" s="137"/>
      <c r="JIY91" s="137"/>
      <c r="JIZ91" s="137"/>
      <c r="JJA91" s="137"/>
      <c r="JJB91" s="137"/>
      <c r="JJC91" s="137"/>
      <c r="JJD91" s="137"/>
      <c r="JJE91" s="137"/>
      <c r="JJF91" s="137"/>
      <c r="JJG91" s="137"/>
      <c r="JJH91" s="137"/>
      <c r="JJI91" s="137"/>
      <c r="JJJ91" s="137"/>
      <c r="JJK91" s="137"/>
      <c r="JJL91" s="137"/>
      <c r="JJM91" s="137"/>
      <c r="JJN91" s="137"/>
      <c r="JJO91" s="137"/>
      <c r="JJP91" s="137"/>
      <c r="JJQ91" s="137"/>
      <c r="JJR91" s="137"/>
      <c r="JJS91" s="137"/>
      <c r="JJT91" s="137"/>
      <c r="JJU91" s="137"/>
      <c r="JJV91" s="137"/>
      <c r="JJW91" s="137"/>
      <c r="JJX91" s="137"/>
      <c r="JJY91" s="137"/>
      <c r="JJZ91" s="137"/>
      <c r="JKA91" s="137"/>
      <c r="JKB91" s="137"/>
      <c r="JKC91" s="137"/>
      <c r="JKD91" s="137"/>
      <c r="JKE91" s="137"/>
      <c r="JKF91" s="137"/>
      <c r="JKG91" s="137"/>
      <c r="JKH91" s="137"/>
      <c r="JKI91" s="137"/>
      <c r="JKJ91" s="137"/>
      <c r="JKK91" s="137"/>
      <c r="JKL91" s="137"/>
      <c r="JKM91" s="137"/>
      <c r="JKN91" s="137"/>
      <c r="JKO91" s="137"/>
      <c r="JKP91" s="137"/>
      <c r="JKQ91" s="137"/>
      <c r="JKR91" s="137"/>
      <c r="JKS91" s="137"/>
      <c r="JKT91" s="137"/>
      <c r="JKU91" s="137"/>
      <c r="JKV91" s="137"/>
      <c r="JKW91" s="137"/>
      <c r="JKX91" s="137"/>
      <c r="JKY91" s="137"/>
      <c r="JKZ91" s="137"/>
      <c r="JLA91" s="137"/>
      <c r="JLB91" s="137"/>
      <c r="JLC91" s="137"/>
      <c r="JLD91" s="137"/>
      <c r="JLE91" s="137"/>
      <c r="JLF91" s="137"/>
      <c r="JLG91" s="137"/>
      <c r="JLH91" s="137"/>
      <c r="JLI91" s="137"/>
      <c r="JLJ91" s="137"/>
      <c r="JLK91" s="137"/>
      <c r="JLL91" s="137"/>
      <c r="JLM91" s="137"/>
      <c r="JLN91" s="137"/>
      <c r="JLO91" s="137"/>
      <c r="JLP91" s="137"/>
      <c r="JLQ91" s="137"/>
      <c r="JLR91" s="137"/>
      <c r="JLS91" s="137"/>
      <c r="JLT91" s="137"/>
      <c r="JLU91" s="137"/>
      <c r="JLV91" s="137"/>
      <c r="JLW91" s="137"/>
      <c r="JLX91" s="137"/>
      <c r="JLY91" s="137"/>
      <c r="JLZ91" s="137"/>
      <c r="JMA91" s="137"/>
      <c r="JMB91" s="137"/>
      <c r="JMC91" s="137"/>
      <c r="JMD91" s="137"/>
      <c r="JME91" s="137"/>
      <c r="JMF91" s="137"/>
      <c r="JMG91" s="137"/>
      <c r="JMH91" s="137"/>
      <c r="JMI91" s="137"/>
      <c r="JMJ91" s="137"/>
      <c r="JMK91" s="137"/>
      <c r="JML91" s="137"/>
      <c r="JMM91" s="137"/>
      <c r="JMN91" s="137"/>
      <c r="JMO91" s="137"/>
      <c r="JMP91" s="137"/>
      <c r="JMQ91" s="137"/>
      <c r="JMR91" s="137"/>
      <c r="JMS91" s="137"/>
      <c r="JMT91" s="137"/>
      <c r="JMU91" s="137"/>
      <c r="JMV91" s="137"/>
      <c r="JMW91" s="137"/>
      <c r="JMX91" s="137"/>
      <c r="JMY91" s="137"/>
      <c r="JMZ91" s="137"/>
      <c r="JNA91" s="137"/>
      <c r="JNB91" s="137"/>
      <c r="JNC91" s="137"/>
      <c r="JND91" s="137"/>
      <c r="JNE91" s="137"/>
      <c r="JNF91" s="137"/>
      <c r="JNG91" s="137"/>
      <c r="JNH91" s="137"/>
      <c r="JNI91" s="137"/>
      <c r="JNJ91" s="137"/>
      <c r="JNK91" s="137"/>
      <c r="JNL91" s="137"/>
      <c r="JNM91" s="137"/>
      <c r="JNN91" s="137"/>
      <c r="JNO91" s="137"/>
      <c r="JNP91" s="137"/>
      <c r="JNQ91" s="137"/>
      <c r="JNR91" s="137"/>
      <c r="JNS91" s="137"/>
      <c r="JNT91" s="137"/>
      <c r="JNU91" s="137"/>
      <c r="JNV91" s="137"/>
      <c r="JNW91" s="137"/>
      <c r="JNX91" s="137"/>
      <c r="JNY91" s="137"/>
      <c r="JNZ91" s="137"/>
      <c r="JOA91" s="137"/>
      <c r="JOB91" s="137"/>
      <c r="JOC91" s="137"/>
      <c r="JOD91" s="137"/>
      <c r="JOE91" s="137"/>
      <c r="JOF91" s="137"/>
      <c r="JOG91" s="137"/>
      <c r="JOH91" s="137"/>
      <c r="JOI91" s="137"/>
      <c r="JOJ91" s="137"/>
      <c r="JOK91" s="137"/>
      <c r="JOL91" s="137"/>
      <c r="JOM91" s="137"/>
      <c r="JON91" s="137"/>
      <c r="JOO91" s="137"/>
      <c r="JOP91" s="137"/>
      <c r="JOQ91" s="137"/>
      <c r="JOR91" s="137"/>
      <c r="JOS91" s="137"/>
      <c r="JOT91" s="137"/>
      <c r="JOU91" s="137"/>
      <c r="JOV91" s="137"/>
      <c r="JOW91" s="137"/>
      <c r="JOX91" s="137"/>
      <c r="JOY91" s="137"/>
      <c r="JOZ91" s="137"/>
      <c r="JPA91" s="137"/>
      <c r="JPB91" s="137"/>
      <c r="JPC91" s="137"/>
      <c r="JPD91" s="137"/>
      <c r="JPE91" s="137"/>
      <c r="JPF91" s="137"/>
      <c r="JPG91" s="137"/>
      <c r="JPH91" s="137"/>
      <c r="JPI91" s="137"/>
      <c r="JPJ91" s="137"/>
      <c r="JPK91" s="137"/>
      <c r="JPL91" s="137"/>
      <c r="JPM91" s="137"/>
      <c r="JPN91" s="137"/>
      <c r="JPO91" s="137"/>
      <c r="JPP91" s="137"/>
      <c r="JPQ91" s="137"/>
      <c r="JPR91" s="137"/>
      <c r="JPS91" s="137"/>
      <c r="JPT91" s="137"/>
      <c r="JPU91" s="137"/>
      <c r="JPV91" s="137"/>
      <c r="JPW91" s="137"/>
      <c r="JPX91" s="137"/>
      <c r="JPY91" s="137"/>
      <c r="JPZ91" s="137"/>
      <c r="JQA91" s="137"/>
      <c r="JQB91" s="137"/>
      <c r="JQC91" s="137"/>
      <c r="JQD91" s="137"/>
      <c r="JQE91" s="137"/>
      <c r="JQF91" s="137"/>
      <c r="JQG91" s="137"/>
      <c r="JQH91" s="137"/>
      <c r="JQI91" s="137"/>
      <c r="JQJ91" s="137"/>
      <c r="JQK91" s="137"/>
      <c r="JQL91" s="137"/>
      <c r="JQM91" s="137"/>
      <c r="JQN91" s="137"/>
      <c r="JQO91" s="137"/>
      <c r="JQP91" s="137"/>
      <c r="JQQ91" s="137"/>
      <c r="JQR91" s="137"/>
      <c r="JQS91" s="137"/>
      <c r="JQT91" s="137"/>
      <c r="JQU91" s="137"/>
      <c r="JQV91" s="137"/>
      <c r="JQW91" s="137"/>
      <c r="JQX91" s="137"/>
      <c r="JQY91" s="137"/>
      <c r="JQZ91" s="137"/>
      <c r="JRA91" s="137"/>
      <c r="JRB91" s="137"/>
      <c r="JRC91" s="137"/>
      <c r="JRD91" s="137"/>
      <c r="JRE91" s="137"/>
      <c r="JRF91" s="137"/>
      <c r="JRG91" s="137"/>
      <c r="JRH91" s="137"/>
      <c r="JRI91" s="137"/>
      <c r="JRJ91" s="137"/>
      <c r="JRK91" s="137"/>
      <c r="JRL91" s="137"/>
      <c r="JRM91" s="137"/>
      <c r="JRN91" s="137"/>
      <c r="JRO91" s="137"/>
      <c r="JRP91" s="137"/>
      <c r="JRQ91" s="137"/>
      <c r="JRR91" s="137"/>
      <c r="JRS91" s="137"/>
      <c r="JRT91" s="137"/>
      <c r="JRU91" s="137"/>
      <c r="JRV91" s="137"/>
      <c r="JRW91" s="137"/>
      <c r="JRX91" s="137"/>
      <c r="JRY91" s="137"/>
      <c r="JRZ91" s="137"/>
      <c r="JSA91" s="137"/>
      <c r="JSB91" s="137"/>
      <c r="JSC91" s="137"/>
      <c r="JSD91" s="137"/>
      <c r="JSE91" s="137"/>
      <c r="JSF91" s="137"/>
      <c r="JSG91" s="137"/>
      <c r="JSH91" s="137"/>
      <c r="JSI91" s="137"/>
      <c r="JSJ91" s="137"/>
      <c r="JSK91" s="137"/>
      <c r="JSL91" s="137"/>
      <c r="JSM91" s="137"/>
      <c r="JSN91" s="137"/>
      <c r="JSO91" s="137"/>
      <c r="JSP91" s="137"/>
      <c r="JSQ91" s="137"/>
      <c r="JSR91" s="137"/>
      <c r="JSS91" s="137"/>
      <c r="JST91" s="137"/>
      <c r="JSU91" s="137"/>
      <c r="JSV91" s="137"/>
      <c r="JSW91" s="137"/>
      <c r="JSX91" s="137"/>
      <c r="JSY91" s="137"/>
      <c r="JSZ91" s="137"/>
      <c r="JTA91" s="137"/>
      <c r="JTB91" s="137"/>
      <c r="JTC91" s="137"/>
      <c r="JTD91" s="137"/>
      <c r="JTE91" s="137"/>
      <c r="JTF91" s="137"/>
      <c r="JTG91" s="137"/>
      <c r="JTH91" s="137"/>
      <c r="JTI91" s="137"/>
      <c r="JTJ91" s="137"/>
      <c r="JTK91" s="137"/>
      <c r="JTL91" s="137"/>
      <c r="JTM91" s="137"/>
      <c r="JTN91" s="137"/>
      <c r="JTO91" s="137"/>
      <c r="JTP91" s="137"/>
      <c r="JTQ91" s="137"/>
      <c r="JTR91" s="137"/>
      <c r="JTS91" s="137"/>
      <c r="JTT91" s="137"/>
      <c r="JTU91" s="137"/>
      <c r="JTV91" s="137"/>
      <c r="JTW91" s="137"/>
      <c r="JTX91" s="137"/>
      <c r="JTY91" s="137"/>
      <c r="JTZ91" s="137"/>
      <c r="JUA91" s="137"/>
      <c r="JUB91" s="137"/>
      <c r="JUC91" s="137"/>
      <c r="JUD91" s="137"/>
      <c r="JUE91" s="137"/>
      <c r="JUF91" s="137"/>
      <c r="JUG91" s="137"/>
      <c r="JUH91" s="137"/>
      <c r="JUI91" s="137"/>
      <c r="JUJ91" s="137"/>
      <c r="JUK91" s="137"/>
      <c r="JUL91" s="137"/>
      <c r="JUM91" s="137"/>
      <c r="JUN91" s="137"/>
      <c r="JUO91" s="137"/>
      <c r="JUP91" s="137"/>
      <c r="JUQ91" s="137"/>
      <c r="JUR91" s="137"/>
      <c r="JUS91" s="137"/>
      <c r="JUT91" s="137"/>
      <c r="JUU91" s="137"/>
      <c r="JUV91" s="137"/>
      <c r="JUW91" s="137"/>
      <c r="JUX91" s="137"/>
      <c r="JUY91" s="137"/>
      <c r="JUZ91" s="137"/>
      <c r="JVA91" s="137"/>
      <c r="JVB91" s="137"/>
      <c r="JVC91" s="137"/>
      <c r="JVD91" s="137"/>
      <c r="JVE91" s="137"/>
      <c r="JVF91" s="137"/>
      <c r="JVG91" s="137"/>
      <c r="JVH91" s="137"/>
      <c r="JVI91" s="137"/>
      <c r="JVJ91" s="137"/>
      <c r="JVK91" s="137"/>
      <c r="JVL91" s="137"/>
      <c r="JVM91" s="137"/>
      <c r="JVN91" s="137"/>
      <c r="JVO91" s="137"/>
      <c r="JVP91" s="137"/>
      <c r="JVQ91" s="137"/>
      <c r="JVR91" s="137"/>
      <c r="JVS91" s="137"/>
      <c r="JVT91" s="137"/>
      <c r="JVU91" s="137"/>
      <c r="JVV91" s="137"/>
      <c r="JVW91" s="137"/>
      <c r="JVX91" s="137"/>
      <c r="JVY91" s="137"/>
      <c r="JVZ91" s="137"/>
      <c r="JWA91" s="137"/>
      <c r="JWB91" s="137"/>
      <c r="JWC91" s="137"/>
      <c r="JWD91" s="137"/>
      <c r="JWE91" s="137"/>
      <c r="JWF91" s="137"/>
      <c r="JWG91" s="137"/>
      <c r="JWH91" s="137"/>
      <c r="JWI91" s="137"/>
      <c r="JWJ91" s="137"/>
      <c r="JWK91" s="137"/>
      <c r="JWL91" s="137"/>
      <c r="JWM91" s="137"/>
      <c r="JWN91" s="137"/>
      <c r="JWO91" s="137"/>
      <c r="JWP91" s="137"/>
      <c r="JWQ91" s="137"/>
      <c r="JWR91" s="137"/>
      <c r="JWS91" s="137"/>
      <c r="JWT91" s="137"/>
      <c r="JWU91" s="137"/>
      <c r="JWV91" s="137"/>
      <c r="JWW91" s="137"/>
      <c r="JWX91" s="137"/>
      <c r="JWY91" s="137"/>
      <c r="JWZ91" s="137"/>
      <c r="JXA91" s="137"/>
      <c r="JXB91" s="137"/>
      <c r="JXC91" s="137"/>
      <c r="JXD91" s="137"/>
      <c r="JXE91" s="137"/>
      <c r="JXF91" s="137"/>
      <c r="JXG91" s="137"/>
      <c r="JXH91" s="137"/>
      <c r="JXI91" s="137"/>
      <c r="JXJ91" s="137"/>
      <c r="JXK91" s="137"/>
      <c r="JXL91" s="137"/>
      <c r="JXM91" s="137"/>
      <c r="JXN91" s="137"/>
      <c r="JXO91" s="137"/>
      <c r="JXP91" s="137"/>
      <c r="JXQ91" s="137"/>
      <c r="JXR91" s="137"/>
      <c r="JXS91" s="137"/>
      <c r="JXT91" s="137"/>
      <c r="JXU91" s="137"/>
      <c r="JXV91" s="137"/>
      <c r="JXW91" s="137"/>
      <c r="JXX91" s="137"/>
      <c r="JXY91" s="137"/>
      <c r="JXZ91" s="137"/>
      <c r="JYA91" s="137"/>
      <c r="JYB91" s="137"/>
      <c r="JYC91" s="137"/>
      <c r="JYD91" s="137"/>
      <c r="JYE91" s="137"/>
      <c r="JYF91" s="137"/>
      <c r="JYG91" s="137"/>
      <c r="JYH91" s="137"/>
      <c r="JYI91" s="137"/>
      <c r="JYJ91" s="137"/>
      <c r="JYK91" s="137"/>
      <c r="JYL91" s="137"/>
      <c r="JYM91" s="137"/>
      <c r="JYN91" s="137"/>
      <c r="JYO91" s="137"/>
      <c r="JYP91" s="137"/>
      <c r="JYQ91" s="137"/>
      <c r="JYR91" s="137"/>
      <c r="JYS91" s="137"/>
      <c r="JYT91" s="137"/>
      <c r="JYU91" s="137"/>
      <c r="JYV91" s="137"/>
      <c r="JYW91" s="137"/>
      <c r="JYX91" s="137"/>
      <c r="JYY91" s="137"/>
      <c r="JYZ91" s="137"/>
      <c r="JZA91" s="137"/>
      <c r="JZB91" s="137"/>
      <c r="JZC91" s="137"/>
      <c r="JZD91" s="137"/>
      <c r="JZE91" s="137"/>
      <c r="JZF91" s="137"/>
      <c r="JZG91" s="137"/>
      <c r="JZH91" s="137"/>
      <c r="JZI91" s="137"/>
      <c r="JZJ91" s="137"/>
      <c r="JZK91" s="137"/>
      <c r="JZL91" s="137"/>
      <c r="JZM91" s="137"/>
      <c r="JZN91" s="137"/>
      <c r="JZO91" s="137"/>
      <c r="JZP91" s="137"/>
      <c r="JZQ91" s="137"/>
      <c r="JZR91" s="137"/>
      <c r="JZS91" s="137"/>
      <c r="JZT91" s="137"/>
      <c r="JZU91" s="137"/>
      <c r="JZV91" s="137"/>
      <c r="JZW91" s="137"/>
      <c r="JZX91" s="137"/>
      <c r="JZY91" s="137"/>
      <c r="JZZ91" s="137"/>
      <c r="KAA91" s="137"/>
      <c r="KAB91" s="137"/>
      <c r="KAC91" s="137"/>
      <c r="KAD91" s="137"/>
      <c r="KAE91" s="137"/>
      <c r="KAF91" s="137"/>
      <c r="KAG91" s="137"/>
      <c r="KAH91" s="137"/>
      <c r="KAI91" s="137"/>
      <c r="KAJ91" s="137"/>
      <c r="KAK91" s="137"/>
      <c r="KAL91" s="137"/>
      <c r="KAM91" s="137"/>
      <c r="KAN91" s="137"/>
      <c r="KAO91" s="137"/>
      <c r="KAP91" s="137"/>
      <c r="KAQ91" s="137"/>
      <c r="KAR91" s="137"/>
      <c r="KAS91" s="137"/>
      <c r="KAT91" s="137"/>
      <c r="KAU91" s="137"/>
      <c r="KAV91" s="137"/>
      <c r="KAW91" s="137"/>
      <c r="KAX91" s="137"/>
      <c r="KAY91" s="137"/>
      <c r="KAZ91" s="137"/>
      <c r="KBA91" s="137"/>
      <c r="KBB91" s="137"/>
      <c r="KBC91" s="137"/>
      <c r="KBD91" s="137"/>
      <c r="KBE91" s="137"/>
      <c r="KBF91" s="137"/>
      <c r="KBG91" s="137"/>
      <c r="KBH91" s="137"/>
      <c r="KBI91" s="137"/>
      <c r="KBJ91" s="137"/>
      <c r="KBK91" s="137"/>
      <c r="KBL91" s="137"/>
      <c r="KBM91" s="137"/>
      <c r="KBN91" s="137"/>
      <c r="KBO91" s="137"/>
      <c r="KBP91" s="137"/>
      <c r="KBQ91" s="137"/>
      <c r="KBR91" s="137"/>
      <c r="KBS91" s="137"/>
      <c r="KBT91" s="137"/>
      <c r="KBU91" s="137"/>
      <c r="KBV91" s="137"/>
      <c r="KBW91" s="137"/>
      <c r="KBX91" s="137"/>
      <c r="KBY91" s="137"/>
      <c r="KBZ91" s="137"/>
      <c r="KCA91" s="137"/>
      <c r="KCB91" s="137"/>
      <c r="KCC91" s="137"/>
      <c r="KCD91" s="137"/>
      <c r="KCE91" s="137"/>
      <c r="KCF91" s="137"/>
      <c r="KCG91" s="137"/>
      <c r="KCH91" s="137"/>
      <c r="KCI91" s="137"/>
      <c r="KCJ91" s="137"/>
      <c r="KCK91" s="137"/>
      <c r="KCL91" s="137"/>
      <c r="KCM91" s="137"/>
      <c r="KCN91" s="137"/>
      <c r="KCO91" s="137"/>
      <c r="KCP91" s="137"/>
      <c r="KCQ91" s="137"/>
      <c r="KCR91" s="137"/>
      <c r="KCS91" s="137"/>
      <c r="KCT91" s="137"/>
      <c r="KCU91" s="137"/>
      <c r="KCV91" s="137"/>
      <c r="KCW91" s="137"/>
      <c r="KCX91" s="137"/>
      <c r="KCY91" s="137"/>
      <c r="KCZ91" s="137"/>
      <c r="KDA91" s="137"/>
      <c r="KDB91" s="137"/>
      <c r="KDC91" s="137"/>
      <c r="KDD91" s="137"/>
      <c r="KDE91" s="137"/>
      <c r="KDF91" s="137"/>
      <c r="KDG91" s="137"/>
      <c r="KDH91" s="137"/>
      <c r="KDI91" s="137"/>
      <c r="KDJ91" s="137"/>
      <c r="KDK91" s="137"/>
      <c r="KDL91" s="137"/>
      <c r="KDM91" s="137"/>
      <c r="KDN91" s="137"/>
      <c r="KDO91" s="137"/>
      <c r="KDP91" s="137"/>
      <c r="KDQ91" s="137"/>
      <c r="KDR91" s="137"/>
      <c r="KDS91" s="137"/>
      <c r="KDT91" s="137"/>
      <c r="KDU91" s="137"/>
      <c r="KDV91" s="137"/>
      <c r="KDW91" s="137"/>
      <c r="KDX91" s="137"/>
      <c r="KDY91" s="137"/>
      <c r="KDZ91" s="137"/>
      <c r="KEA91" s="137"/>
      <c r="KEB91" s="137"/>
      <c r="KEC91" s="137"/>
      <c r="KED91" s="137"/>
      <c r="KEE91" s="137"/>
      <c r="KEF91" s="137"/>
      <c r="KEG91" s="137"/>
      <c r="KEH91" s="137"/>
      <c r="KEI91" s="137"/>
      <c r="KEJ91" s="137"/>
      <c r="KEK91" s="137"/>
      <c r="KEL91" s="137"/>
      <c r="KEM91" s="137"/>
      <c r="KEN91" s="137"/>
      <c r="KEO91" s="137"/>
      <c r="KEP91" s="137"/>
      <c r="KEQ91" s="137"/>
      <c r="KER91" s="137"/>
      <c r="KES91" s="137"/>
      <c r="KET91" s="137"/>
      <c r="KEU91" s="137"/>
      <c r="KEV91" s="137"/>
      <c r="KEW91" s="137"/>
      <c r="KEX91" s="137"/>
      <c r="KEY91" s="137"/>
      <c r="KEZ91" s="137"/>
      <c r="KFA91" s="137"/>
      <c r="KFB91" s="137"/>
      <c r="KFC91" s="137"/>
      <c r="KFD91" s="137"/>
      <c r="KFE91" s="137"/>
      <c r="KFF91" s="137"/>
      <c r="KFG91" s="137"/>
      <c r="KFH91" s="137"/>
      <c r="KFI91" s="137"/>
      <c r="KFJ91" s="137"/>
      <c r="KFK91" s="137"/>
      <c r="KFL91" s="137"/>
      <c r="KFM91" s="137"/>
      <c r="KFN91" s="137"/>
      <c r="KFO91" s="137"/>
      <c r="KFP91" s="137"/>
      <c r="KFQ91" s="137"/>
      <c r="KFR91" s="137"/>
      <c r="KFS91" s="137"/>
      <c r="KFT91" s="137"/>
      <c r="KFU91" s="137"/>
      <c r="KFV91" s="137"/>
      <c r="KFW91" s="137"/>
      <c r="KFX91" s="137"/>
      <c r="KFY91" s="137"/>
      <c r="KFZ91" s="137"/>
      <c r="KGA91" s="137"/>
      <c r="KGB91" s="137"/>
      <c r="KGC91" s="137"/>
      <c r="KGD91" s="137"/>
      <c r="KGE91" s="137"/>
      <c r="KGF91" s="137"/>
      <c r="KGG91" s="137"/>
      <c r="KGH91" s="137"/>
      <c r="KGI91" s="137"/>
      <c r="KGJ91" s="137"/>
      <c r="KGK91" s="137"/>
      <c r="KGL91" s="137"/>
      <c r="KGM91" s="137"/>
      <c r="KGN91" s="137"/>
      <c r="KGO91" s="137"/>
      <c r="KGP91" s="137"/>
      <c r="KGQ91" s="137"/>
      <c r="KGR91" s="137"/>
      <c r="KGS91" s="137"/>
      <c r="KGT91" s="137"/>
      <c r="KGU91" s="137"/>
      <c r="KGV91" s="137"/>
      <c r="KGW91" s="137"/>
      <c r="KGX91" s="137"/>
      <c r="KGY91" s="137"/>
      <c r="KGZ91" s="137"/>
      <c r="KHA91" s="137"/>
      <c r="KHB91" s="137"/>
      <c r="KHC91" s="137"/>
      <c r="KHD91" s="137"/>
      <c r="KHE91" s="137"/>
      <c r="KHF91" s="137"/>
      <c r="KHG91" s="137"/>
      <c r="KHH91" s="137"/>
      <c r="KHI91" s="137"/>
      <c r="KHJ91" s="137"/>
      <c r="KHK91" s="137"/>
      <c r="KHL91" s="137"/>
      <c r="KHM91" s="137"/>
      <c r="KHN91" s="137"/>
      <c r="KHO91" s="137"/>
      <c r="KHP91" s="137"/>
      <c r="KHQ91" s="137"/>
      <c r="KHR91" s="137"/>
      <c r="KHS91" s="137"/>
      <c r="KHT91" s="137"/>
      <c r="KHU91" s="137"/>
      <c r="KHV91" s="137"/>
      <c r="KHW91" s="137"/>
      <c r="KHX91" s="137"/>
      <c r="KHY91" s="137"/>
      <c r="KHZ91" s="137"/>
      <c r="KIA91" s="137"/>
      <c r="KIB91" s="137"/>
      <c r="KIC91" s="137"/>
      <c r="KID91" s="137"/>
      <c r="KIE91" s="137"/>
      <c r="KIF91" s="137"/>
      <c r="KIG91" s="137"/>
      <c r="KIH91" s="137"/>
      <c r="KII91" s="137"/>
      <c r="KIJ91" s="137"/>
      <c r="KIK91" s="137"/>
      <c r="KIL91" s="137"/>
      <c r="KIM91" s="137"/>
      <c r="KIN91" s="137"/>
      <c r="KIO91" s="137"/>
      <c r="KIP91" s="137"/>
      <c r="KIQ91" s="137"/>
      <c r="KIR91" s="137"/>
      <c r="KIS91" s="137"/>
      <c r="KIT91" s="137"/>
      <c r="KIU91" s="137"/>
      <c r="KIV91" s="137"/>
      <c r="KIW91" s="137"/>
      <c r="KIX91" s="137"/>
      <c r="KIY91" s="137"/>
      <c r="KIZ91" s="137"/>
      <c r="KJA91" s="137"/>
      <c r="KJB91" s="137"/>
      <c r="KJC91" s="137"/>
      <c r="KJD91" s="137"/>
      <c r="KJE91" s="137"/>
      <c r="KJF91" s="137"/>
      <c r="KJG91" s="137"/>
      <c r="KJH91" s="137"/>
      <c r="KJI91" s="137"/>
      <c r="KJJ91" s="137"/>
      <c r="KJK91" s="137"/>
      <c r="KJL91" s="137"/>
      <c r="KJM91" s="137"/>
      <c r="KJN91" s="137"/>
      <c r="KJO91" s="137"/>
      <c r="KJP91" s="137"/>
      <c r="KJQ91" s="137"/>
      <c r="KJR91" s="137"/>
      <c r="KJS91" s="137"/>
      <c r="KJT91" s="137"/>
      <c r="KJU91" s="137"/>
      <c r="KJV91" s="137"/>
      <c r="KJW91" s="137"/>
      <c r="KJX91" s="137"/>
      <c r="KJY91" s="137"/>
      <c r="KJZ91" s="137"/>
      <c r="KKA91" s="137"/>
      <c r="KKB91" s="137"/>
      <c r="KKC91" s="137"/>
      <c r="KKD91" s="137"/>
      <c r="KKE91" s="137"/>
      <c r="KKF91" s="137"/>
      <c r="KKG91" s="137"/>
      <c r="KKH91" s="137"/>
      <c r="KKI91" s="137"/>
      <c r="KKJ91" s="137"/>
      <c r="KKK91" s="137"/>
      <c r="KKL91" s="137"/>
      <c r="KKM91" s="137"/>
      <c r="KKN91" s="137"/>
      <c r="KKO91" s="137"/>
      <c r="KKP91" s="137"/>
      <c r="KKQ91" s="137"/>
      <c r="KKR91" s="137"/>
      <c r="KKS91" s="137"/>
      <c r="KKT91" s="137"/>
      <c r="KKU91" s="137"/>
      <c r="KKV91" s="137"/>
      <c r="KKW91" s="137"/>
      <c r="KKX91" s="137"/>
      <c r="KKY91" s="137"/>
      <c r="KKZ91" s="137"/>
      <c r="KLA91" s="137"/>
      <c r="KLB91" s="137"/>
      <c r="KLC91" s="137"/>
      <c r="KLD91" s="137"/>
      <c r="KLE91" s="137"/>
      <c r="KLF91" s="137"/>
      <c r="KLG91" s="137"/>
      <c r="KLH91" s="137"/>
      <c r="KLI91" s="137"/>
      <c r="KLJ91" s="137"/>
      <c r="KLK91" s="137"/>
      <c r="KLL91" s="137"/>
      <c r="KLM91" s="137"/>
      <c r="KLN91" s="137"/>
      <c r="KLO91" s="137"/>
      <c r="KLP91" s="137"/>
      <c r="KLQ91" s="137"/>
      <c r="KLR91" s="137"/>
      <c r="KLS91" s="137"/>
      <c r="KLT91" s="137"/>
      <c r="KLU91" s="137"/>
      <c r="KLV91" s="137"/>
      <c r="KLW91" s="137"/>
      <c r="KLX91" s="137"/>
      <c r="KLY91" s="137"/>
      <c r="KLZ91" s="137"/>
      <c r="KMA91" s="137"/>
      <c r="KMB91" s="137"/>
      <c r="KMC91" s="137"/>
      <c r="KMD91" s="137"/>
      <c r="KME91" s="137"/>
      <c r="KMF91" s="137"/>
      <c r="KMG91" s="137"/>
      <c r="KMH91" s="137"/>
      <c r="KMI91" s="137"/>
      <c r="KMJ91" s="137"/>
      <c r="KMK91" s="137"/>
      <c r="KML91" s="137"/>
      <c r="KMM91" s="137"/>
      <c r="KMN91" s="137"/>
      <c r="KMO91" s="137"/>
      <c r="KMP91" s="137"/>
      <c r="KMQ91" s="137"/>
      <c r="KMR91" s="137"/>
      <c r="KMS91" s="137"/>
      <c r="KMT91" s="137"/>
      <c r="KMU91" s="137"/>
      <c r="KMV91" s="137"/>
      <c r="KMW91" s="137"/>
      <c r="KMX91" s="137"/>
      <c r="KMY91" s="137"/>
      <c r="KMZ91" s="137"/>
      <c r="KNA91" s="137"/>
      <c r="KNB91" s="137"/>
      <c r="KNC91" s="137"/>
      <c r="KND91" s="137"/>
      <c r="KNE91" s="137"/>
      <c r="KNF91" s="137"/>
      <c r="KNG91" s="137"/>
      <c r="KNH91" s="137"/>
      <c r="KNI91" s="137"/>
      <c r="KNJ91" s="137"/>
      <c r="KNK91" s="137"/>
      <c r="KNL91" s="137"/>
      <c r="KNM91" s="137"/>
      <c r="KNN91" s="137"/>
      <c r="KNO91" s="137"/>
      <c r="KNP91" s="137"/>
      <c r="KNQ91" s="137"/>
      <c r="KNR91" s="137"/>
      <c r="KNS91" s="137"/>
      <c r="KNT91" s="137"/>
      <c r="KNU91" s="137"/>
      <c r="KNV91" s="137"/>
      <c r="KNW91" s="137"/>
      <c r="KNX91" s="137"/>
      <c r="KNY91" s="137"/>
      <c r="KNZ91" s="137"/>
      <c r="KOA91" s="137"/>
      <c r="KOB91" s="137"/>
      <c r="KOC91" s="137"/>
      <c r="KOD91" s="137"/>
      <c r="KOE91" s="137"/>
      <c r="KOF91" s="137"/>
      <c r="KOG91" s="137"/>
      <c r="KOH91" s="137"/>
      <c r="KOI91" s="137"/>
      <c r="KOJ91" s="137"/>
      <c r="KOK91" s="137"/>
      <c r="KOL91" s="137"/>
      <c r="KOM91" s="137"/>
      <c r="KON91" s="137"/>
      <c r="KOO91" s="137"/>
      <c r="KOP91" s="137"/>
      <c r="KOQ91" s="137"/>
      <c r="KOR91" s="137"/>
      <c r="KOS91" s="137"/>
      <c r="KOT91" s="137"/>
      <c r="KOU91" s="137"/>
      <c r="KOV91" s="137"/>
      <c r="KOW91" s="137"/>
      <c r="KOX91" s="137"/>
      <c r="KOY91" s="137"/>
      <c r="KOZ91" s="137"/>
      <c r="KPA91" s="137"/>
      <c r="KPB91" s="137"/>
      <c r="KPC91" s="137"/>
      <c r="KPD91" s="137"/>
      <c r="KPE91" s="137"/>
      <c r="KPF91" s="137"/>
      <c r="KPG91" s="137"/>
      <c r="KPH91" s="137"/>
      <c r="KPI91" s="137"/>
      <c r="KPJ91" s="137"/>
      <c r="KPK91" s="137"/>
      <c r="KPL91" s="137"/>
      <c r="KPM91" s="137"/>
      <c r="KPN91" s="137"/>
      <c r="KPO91" s="137"/>
      <c r="KPP91" s="137"/>
      <c r="KPQ91" s="137"/>
      <c r="KPR91" s="137"/>
      <c r="KPS91" s="137"/>
      <c r="KPT91" s="137"/>
      <c r="KPU91" s="137"/>
      <c r="KPV91" s="137"/>
      <c r="KPW91" s="137"/>
      <c r="KPX91" s="137"/>
      <c r="KPY91" s="137"/>
      <c r="KPZ91" s="137"/>
      <c r="KQA91" s="137"/>
      <c r="KQB91" s="137"/>
      <c r="KQC91" s="137"/>
      <c r="KQD91" s="137"/>
      <c r="KQE91" s="137"/>
      <c r="KQF91" s="137"/>
      <c r="KQG91" s="137"/>
      <c r="KQH91" s="137"/>
      <c r="KQI91" s="137"/>
      <c r="KQJ91" s="137"/>
      <c r="KQK91" s="137"/>
      <c r="KQL91" s="137"/>
      <c r="KQM91" s="137"/>
      <c r="KQN91" s="137"/>
      <c r="KQO91" s="137"/>
      <c r="KQP91" s="137"/>
      <c r="KQQ91" s="137"/>
      <c r="KQR91" s="137"/>
      <c r="KQS91" s="137"/>
      <c r="KQT91" s="137"/>
      <c r="KQU91" s="137"/>
      <c r="KQV91" s="137"/>
      <c r="KQW91" s="137"/>
      <c r="KQX91" s="137"/>
      <c r="KQY91" s="137"/>
      <c r="KQZ91" s="137"/>
      <c r="KRA91" s="137"/>
      <c r="KRB91" s="137"/>
      <c r="KRC91" s="137"/>
      <c r="KRD91" s="137"/>
      <c r="KRE91" s="137"/>
      <c r="KRF91" s="137"/>
      <c r="KRG91" s="137"/>
      <c r="KRH91" s="137"/>
      <c r="KRI91" s="137"/>
      <c r="KRJ91" s="137"/>
      <c r="KRK91" s="137"/>
      <c r="KRL91" s="137"/>
      <c r="KRM91" s="137"/>
      <c r="KRN91" s="137"/>
      <c r="KRO91" s="137"/>
      <c r="KRP91" s="137"/>
      <c r="KRQ91" s="137"/>
      <c r="KRR91" s="137"/>
      <c r="KRS91" s="137"/>
      <c r="KRT91" s="137"/>
      <c r="KRU91" s="137"/>
      <c r="KRV91" s="137"/>
      <c r="KRW91" s="137"/>
      <c r="KRX91" s="137"/>
      <c r="KRY91" s="137"/>
      <c r="KRZ91" s="137"/>
      <c r="KSA91" s="137"/>
      <c r="KSB91" s="137"/>
      <c r="KSC91" s="137"/>
      <c r="KSD91" s="137"/>
      <c r="KSE91" s="137"/>
      <c r="KSF91" s="137"/>
      <c r="KSG91" s="137"/>
      <c r="KSH91" s="137"/>
      <c r="KSI91" s="137"/>
      <c r="KSJ91" s="137"/>
      <c r="KSK91" s="137"/>
      <c r="KSL91" s="137"/>
      <c r="KSM91" s="137"/>
      <c r="KSN91" s="137"/>
      <c r="KSO91" s="137"/>
      <c r="KSP91" s="137"/>
      <c r="KSQ91" s="137"/>
      <c r="KSR91" s="137"/>
      <c r="KSS91" s="137"/>
      <c r="KST91" s="137"/>
      <c r="KSU91" s="137"/>
      <c r="KSV91" s="137"/>
      <c r="KSW91" s="137"/>
      <c r="KSX91" s="137"/>
      <c r="KSY91" s="137"/>
      <c r="KSZ91" s="137"/>
      <c r="KTA91" s="137"/>
      <c r="KTB91" s="137"/>
      <c r="KTC91" s="137"/>
      <c r="KTD91" s="137"/>
      <c r="KTE91" s="137"/>
      <c r="KTF91" s="137"/>
      <c r="KTG91" s="137"/>
      <c r="KTH91" s="137"/>
      <c r="KTI91" s="137"/>
      <c r="KTJ91" s="137"/>
      <c r="KTK91" s="137"/>
      <c r="KTL91" s="137"/>
      <c r="KTM91" s="137"/>
      <c r="KTN91" s="137"/>
      <c r="KTO91" s="137"/>
      <c r="KTP91" s="137"/>
      <c r="KTQ91" s="137"/>
      <c r="KTR91" s="137"/>
      <c r="KTS91" s="137"/>
      <c r="KTT91" s="137"/>
      <c r="KTU91" s="137"/>
      <c r="KTV91" s="137"/>
      <c r="KTW91" s="137"/>
      <c r="KTX91" s="137"/>
      <c r="KTY91" s="137"/>
      <c r="KTZ91" s="137"/>
      <c r="KUA91" s="137"/>
      <c r="KUB91" s="137"/>
      <c r="KUC91" s="137"/>
      <c r="KUD91" s="137"/>
      <c r="KUE91" s="137"/>
      <c r="KUF91" s="137"/>
      <c r="KUG91" s="137"/>
      <c r="KUH91" s="137"/>
      <c r="KUI91" s="137"/>
      <c r="KUJ91" s="137"/>
      <c r="KUK91" s="137"/>
      <c r="KUL91" s="137"/>
      <c r="KUM91" s="137"/>
      <c r="KUN91" s="137"/>
      <c r="KUO91" s="137"/>
      <c r="KUP91" s="137"/>
      <c r="KUQ91" s="137"/>
      <c r="KUR91" s="137"/>
      <c r="KUS91" s="137"/>
      <c r="KUT91" s="137"/>
      <c r="KUU91" s="137"/>
      <c r="KUV91" s="137"/>
      <c r="KUW91" s="137"/>
      <c r="KUX91" s="137"/>
      <c r="KUY91" s="137"/>
      <c r="KUZ91" s="137"/>
      <c r="KVA91" s="137"/>
      <c r="KVB91" s="137"/>
      <c r="KVC91" s="137"/>
      <c r="KVD91" s="137"/>
      <c r="KVE91" s="137"/>
      <c r="KVF91" s="137"/>
      <c r="KVG91" s="137"/>
      <c r="KVH91" s="137"/>
      <c r="KVI91" s="137"/>
      <c r="KVJ91" s="137"/>
      <c r="KVK91" s="137"/>
      <c r="KVL91" s="137"/>
      <c r="KVM91" s="137"/>
      <c r="KVN91" s="137"/>
      <c r="KVO91" s="137"/>
      <c r="KVP91" s="137"/>
      <c r="KVQ91" s="137"/>
      <c r="KVR91" s="137"/>
      <c r="KVS91" s="137"/>
      <c r="KVT91" s="137"/>
      <c r="KVU91" s="137"/>
      <c r="KVV91" s="137"/>
      <c r="KVW91" s="137"/>
      <c r="KVX91" s="137"/>
      <c r="KVY91" s="137"/>
      <c r="KVZ91" s="137"/>
      <c r="KWA91" s="137"/>
      <c r="KWB91" s="137"/>
      <c r="KWC91" s="137"/>
      <c r="KWD91" s="137"/>
      <c r="KWE91" s="137"/>
      <c r="KWF91" s="137"/>
      <c r="KWG91" s="137"/>
      <c r="KWH91" s="137"/>
      <c r="KWI91" s="137"/>
      <c r="KWJ91" s="137"/>
      <c r="KWK91" s="137"/>
      <c r="KWL91" s="137"/>
      <c r="KWM91" s="137"/>
      <c r="KWN91" s="137"/>
      <c r="KWO91" s="137"/>
      <c r="KWP91" s="137"/>
      <c r="KWQ91" s="137"/>
      <c r="KWR91" s="137"/>
      <c r="KWS91" s="137"/>
      <c r="KWT91" s="137"/>
      <c r="KWU91" s="137"/>
      <c r="KWV91" s="137"/>
      <c r="KWW91" s="137"/>
      <c r="KWX91" s="137"/>
      <c r="KWY91" s="137"/>
      <c r="KWZ91" s="137"/>
      <c r="KXA91" s="137"/>
      <c r="KXB91" s="137"/>
      <c r="KXC91" s="137"/>
      <c r="KXD91" s="137"/>
      <c r="KXE91" s="137"/>
      <c r="KXF91" s="137"/>
      <c r="KXG91" s="137"/>
      <c r="KXH91" s="137"/>
      <c r="KXI91" s="137"/>
      <c r="KXJ91" s="137"/>
      <c r="KXK91" s="137"/>
      <c r="KXL91" s="137"/>
      <c r="KXM91" s="137"/>
      <c r="KXN91" s="137"/>
      <c r="KXO91" s="137"/>
      <c r="KXP91" s="137"/>
      <c r="KXQ91" s="137"/>
      <c r="KXR91" s="137"/>
      <c r="KXS91" s="137"/>
      <c r="KXT91" s="137"/>
      <c r="KXU91" s="137"/>
      <c r="KXV91" s="137"/>
      <c r="KXW91" s="137"/>
      <c r="KXX91" s="137"/>
      <c r="KXY91" s="137"/>
      <c r="KXZ91" s="137"/>
      <c r="KYA91" s="137"/>
      <c r="KYB91" s="137"/>
      <c r="KYC91" s="137"/>
      <c r="KYD91" s="137"/>
      <c r="KYE91" s="137"/>
      <c r="KYF91" s="137"/>
      <c r="KYG91" s="137"/>
      <c r="KYH91" s="137"/>
      <c r="KYI91" s="137"/>
      <c r="KYJ91" s="137"/>
      <c r="KYK91" s="137"/>
      <c r="KYL91" s="137"/>
      <c r="KYM91" s="137"/>
      <c r="KYN91" s="137"/>
      <c r="KYO91" s="137"/>
      <c r="KYP91" s="137"/>
      <c r="KYQ91" s="137"/>
      <c r="KYR91" s="137"/>
      <c r="KYS91" s="137"/>
      <c r="KYT91" s="137"/>
      <c r="KYU91" s="137"/>
      <c r="KYV91" s="137"/>
      <c r="KYW91" s="137"/>
      <c r="KYX91" s="137"/>
      <c r="KYY91" s="137"/>
      <c r="KYZ91" s="137"/>
      <c r="KZA91" s="137"/>
      <c r="KZB91" s="137"/>
      <c r="KZC91" s="137"/>
      <c r="KZD91" s="137"/>
      <c r="KZE91" s="137"/>
      <c r="KZF91" s="137"/>
      <c r="KZG91" s="137"/>
      <c r="KZH91" s="137"/>
      <c r="KZI91" s="137"/>
      <c r="KZJ91" s="137"/>
      <c r="KZK91" s="137"/>
      <c r="KZL91" s="137"/>
      <c r="KZM91" s="137"/>
      <c r="KZN91" s="137"/>
      <c r="KZO91" s="137"/>
      <c r="KZP91" s="137"/>
      <c r="KZQ91" s="137"/>
      <c r="KZR91" s="137"/>
      <c r="KZS91" s="137"/>
      <c r="KZT91" s="137"/>
      <c r="KZU91" s="137"/>
      <c r="KZV91" s="137"/>
      <c r="KZW91" s="137"/>
      <c r="KZX91" s="137"/>
      <c r="KZY91" s="137"/>
      <c r="KZZ91" s="137"/>
      <c r="LAA91" s="137"/>
      <c r="LAB91" s="137"/>
      <c r="LAC91" s="137"/>
      <c r="LAD91" s="137"/>
      <c r="LAE91" s="137"/>
      <c r="LAF91" s="137"/>
      <c r="LAG91" s="137"/>
      <c r="LAH91" s="137"/>
      <c r="LAI91" s="137"/>
      <c r="LAJ91" s="137"/>
      <c r="LAK91" s="137"/>
      <c r="LAL91" s="137"/>
      <c r="LAM91" s="137"/>
      <c r="LAN91" s="137"/>
      <c r="LAO91" s="137"/>
      <c r="LAP91" s="137"/>
      <c r="LAQ91" s="137"/>
      <c r="LAR91" s="137"/>
      <c r="LAS91" s="137"/>
      <c r="LAT91" s="137"/>
      <c r="LAU91" s="137"/>
      <c r="LAV91" s="137"/>
      <c r="LAW91" s="137"/>
      <c r="LAX91" s="137"/>
      <c r="LAY91" s="137"/>
      <c r="LAZ91" s="137"/>
      <c r="LBA91" s="137"/>
      <c r="LBB91" s="137"/>
      <c r="LBC91" s="137"/>
      <c r="LBD91" s="137"/>
      <c r="LBE91" s="137"/>
      <c r="LBF91" s="137"/>
      <c r="LBG91" s="137"/>
      <c r="LBH91" s="137"/>
      <c r="LBI91" s="137"/>
      <c r="LBJ91" s="137"/>
      <c r="LBK91" s="137"/>
      <c r="LBL91" s="137"/>
      <c r="LBM91" s="137"/>
      <c r="LBN91" s="137"/>
      <c r="LBO91" s="137"/>
      <c r="LBP91" s="137"/>
      <c r="LBQ91" s="137"/>
      <c r="LBR91" s="137"/>
      <c r="LBS91" s="137"/>
      <c r="LBT91" s="137"/>
      <c r="LBU91" s="137"/>
      <c r="LBV91" s="137"/>
      <c r="LBW91" s="137"/>
      <c r="LBX91" s="137"/>
      <c r="LBY91" s="137"/>
      <c r="LBZ91" s="137"/>
      <c r="LCA91" s="137"/>
      <c r="LCB91" s="137"/>
      <c r="LCC91" s="137"/>
      <c r="LCD91" s="137"/>
      <c r="LCE91" s="137"/>
      <c r="LCF91" s="137"/>
      <c r="LCG91" s="137"/>
      <c r="LCH91" s="137"/>
      <c r="LCI91" s="137"/>
      <c r="LCJ91" s="137"/>
      <c r="LCK91" s="137"/>
      <c r="LCL91" s="137"/>
      <c r="LCM91" s="137"/>
      <c r="LCN91" s="137"/>
      <c r="LCO91" s="137"/>
      <c r="LCP91" s="137"/>
      <c r="LCQ91" s="137"/>
      <c r="LCR91" s="137"/>
      <c r="LCS91" s="137"/>
      <c r="LCT91" s="137"/>
      <c r="LCU91" s="137"/>
      <c r="LCV91" s="137"/>
      <c r="LCW91" s="137"/>
      <c r="LCX91" s="137"/>
      <c r="LCY91" s="137"/>
      <c r="LCZ91" s="137"/>
      <c r="LDA91" s="137"/>
      <c r="LDB91" s="137"/>
      <c r="LDC91" s="137"/>
      <c r="LDD91" s="137"/>
      <c r="LDE91" s="137"/>
      <c r="LDF91" s="137"/>
      <c r="LDG91" s="137"/>
      <c r="LDH91" s="137"/>
      <c r="LDI91" s="137"/>
      <c r="LDJ91" s="137"/>
      <c r="LDK91" s="137"/>
      <c r="LDL91" s="137"/>
      <c r="LDM91" s="137"/>
      <c r="LDN91" s="137"/>
      <c r="LDO91" s="137"/>
      <c r="LDP91" s="137"/>
      <c r="LDQ91" s="137"/>
      <c r="LDR91" s="137"/>
      <c r="LDS91" s="137"/>
      <c r="LDT91" s="137"/>
      <c r="LDU91" s="137"/>
      <c r="LDV91" s="137"/>
      <c r="LDW91" s="137"/>
      <c r="LDX91" s="137"/>
      <c r="LDY91" s="137"/>
      <c r="LDZ91" s="137"/>
      <c r="LEA91" s="137"/>
      <c r="LEB91" s="137"/>
      <c r="LEC91" s="137"/>
      <c r="LED91" s="137"/>
      <c r="LEE91" s="137"/>
      <c r="LEF91" s="137"/>
      <c r="LEG91" s="137"/>
      <c r="LEH91" s="137"/>
      <c r="LEI91" s="137"/>
      <c r="LEJ91" s="137"/>
      <c r="LEK91" s="137"/>
      <c r="LEL91" s="137"/>
      <c r="LEM91" s="137"/>
      <c r="LEN91" s="137"/>
      <c r="LEO91" s="137"/>
      <c r="LEP91" s="137"/>
      <c r="LEQ91" s="137"/>
      <c r="LER91" s="137"/>
      <c r="LES91" s="137"/>
      <c r="LET91" s="137"/>
      <c r="LEU91" s="137"/>
      <c r="LEV91" s="137"/>
      <c r="LEW91" s="137"/>
      <c r="LEX91" s="137"/>
      <c r="LEY91" s="137"/>
      <c r="LEZ91" s="137"/>
      <c r="LFA91" s="137"/>
      <c r="LFB91" s="137"/>
      <c r="LFC91" s="137"/>
      <c r="LFD91" s="137"/>
      <c r="LFE91" s="137"/>
      <c r="LFF91" s="137"/>
      <c r="LFG91" s="137"/>
      <c r="LFH91" s="137"/>
      <c r="LFI91" s="137"/>
      <c r="LFJ91" s="137"/>
      <c r="LFK91" s="137"/>
      <c r="LFL91" s="137"/>
      <c r="LFM91" s="137"/>
      <c r="LFN91" s="137"/>
      <c r="LFO91" s="137"/>
      <c r="LFP91" s="137"/>
      <c r="LFQ91" s="137"/>
      <c r="LFR91" s="137"/>
      <c r="LFS91" s="137"/>
      <c r="LFT91" s="137"/>
      <c r="LFU91" s="137"/>
      <c r="LFV91" s="137"/>
      <c r="LFW91" s="137"/>
      <c r="LFX91" s="137"/>
      <c r="LFY91" s="137"/>
      <c r="LFZ91" s="137"/>
      <c r="LGA91" s="137"/>
      <c r="LGB91" s="137"/>
      <c r="LGC91" s="137"/>
      <c r="LGD91" s="137"/>
      <c r="LGE91" s="137"/>
      <c r="LGF91" s="137"/>
      <c r="LGG91" s="137"/>
      <c r="LGH91" s="137"/>
      <c r="LGI91" s="137"/>
      <c r="LGJ91" s="137"/>
      <c r="LGK91" s="137"/>
      <c r="LGL91" s="137"/>
      <c r="LGM91" s="137"/>
      <c r="LGN91" s="137"/>
      <c r="LGO91" s="137"/>
      <c r="LGP91" s="137"/>
      <c r="LGQ91" s="137"/>
      <c r="LGR91" s="137"/>
      <c r="LGS91" s="137"/>
      <c r="LGT91" s="137"/>
      <c r="LGU91" s="137"/>
      <c r="LGV91" s="137"/>
      <c r="LGW91" s="137"/>
      <c r="LGX91" s="137"/>
      <c r="LGY91" s="137"/>
      <c r="LGZ91" s="137"/>
      <c r="LHA91" s="137"/>
      <c r="LHB91" s="137"/>
      <c r="LHC91" s="137"/>
      <c r="LHD91" s="137"/>
      <c r="LHE91" s="137"/>
      <c r="LHF91" s="137"/>
      <c r="LHG91" s="137"/>
      <c r="LHH91" s="137"/>
      <c r="LHI91" s="137"/>
      <c r="LHJ91" s="137"/>
      <c r="LHK91" s="137"/>
      <c r="LHL91" s="137"/>
      <c r="LHM91" s="137"/>
      <c r="LHN91" s="137"/>
      <c r="LHO91" s="137"/>
      <c r="LHP91" s="137"/>
      <c r="LHQ91" s="137"/>
      <c r="LHR91" s="137"/>
      <c r="LHS91" s="137"/>
      <c r="LHT91" s="137"/>
      <c r="LHU91" s="137"/>
      <c r="LHV91" s="137"/>
      <c r="LHW91" s="137"/>
      <c r="LHX91" s="137"/>
      <c r="LHY91" s="137"/>
      <c r="LHZ91" s="137"/>
      <c r="LIA91" s="137"/>
      <c r="LIB91" s="137"/>
      <c r="LIC91" s="137"/>
      <c r="LID91" s="137"/>
      <c r="LIE91" s="137"/>
      <c r="LIF91" s="137"/>
      <c r="LIG91" s="137"/>
      <c r="LIH91" s="137"/>
      <c r="LII91" s="137"/>
      <c r="LIJ91" s="137"/>
      <c r="LIK91" s="137"/>
      <c r="LIL91" s="137"/>
      <c r="LIM91" s="137"/>
      <c r="LIN91" s="137"/>
      <c r="LIO91" s="137"/>
      <c r="LIP91" s="137"/>
      <c r="LIQ91" s="137"/>
      <c r="LIR91" s="137"/>
      <c r="LIS91" s="137"/>
      <c r="LIT91" s="137"/>
      <c r="LIU91" s="137"/>
      <c r="LIV91" s="137"/>
      <c r="LIW91" s="137"/>
      <c r="LIX91" s="137"/>
      <c r="LIY91" s="137"/>
      <c r="LIZ91" s="137"/>
      <c r="LJA91" s="137"/>
      <c r="LJB91" s="137"/>
      <c r="LJC91" s="137"/>
      <c r="LJD91" s="137"/>
      <c r="LJE91" s="137"/>
      <c r="LJF91" s="137"/>
      <c r="LJG91" s="137"/>
      <c r="LJH91" s="137"/>
      <c r="LJI91" s="137"/>
      <c r="LJJ91" s="137"/>
      <c r="LJK91" s="137"/>
      <c r="LJL91" s="137"/>
      <c r="LJM91" s="137"/>
      <c r="LJN91" s="137"/>
      <c r="LJO91" s="137"/>
      <c r="LJP91" s="137"/>
      <c r="LJQ91" s="137"/>
      <c r="LJR91" s="137"/>
      <c r="LJS91" s="137"/>
      <c r="LJT91" s="137"/>
      <c r="LJU91" s="137"/>
      <c r="LJV91" s="137"/>
      <c r="LJW91" s="137"/>
      <c r="LJX91" s="137"/>
      <c r="LJY91" s="137"/>
      <c r="LJZ91" s="137"/>
      <c r="LKA91" s="137"/>
      <c r="LKB91" s="137"/>
      <c r="LKC91" s="137"/>
      <c r="LKD91" s="137"/>
      <c r="LKE91" s="137"/>
      <c r="LKF91" s="137"/>
      <c r="LKG91" s="137"/>
      <c r="LKH91" s="137"/>
      <c r="LKI91" s="137"/>
      <c r="LKJ91" s="137"/>
      <c r="LKK91" s="137"/>
      <c r="LKL91" s="137"/>
      <c r="LKM91" s="137"/>
      <c r="LKN91" s="137"/>
      <c r="LKO91" s="137"/>
      <c r="LKP91" s="137"/>
      <c r="LKQ91" s="137"/>
      <c r="LKR91" s="137"/>
      <c r="LKS91" s="137"/>
      <c r="LKT91" s="137"/>
      <c r="LKU91" s="137"/>
      <c r="LKV91" s="137"/>
      <c r="LKW91" s="137"/>
      <c r="LKX91" s="137"/>
      <c r="LKY91" s="137"/>
      <c r="LKZ91" s="137"/>
      <c r="LLA91" s="137"/>
      <c r="LLB91" s="137"/>
      <c r="LLC91" s="137"/>
      <c r="LLD91" s="137"/>
      <c r="LLE91" s="137"/>
      <c r="LLF91" s="137"/>
      <c r="LLG91" s="137"/>
      <c r="LLH91" s="137"/>
      <c r="LLI91" s="137"/>
      <c r="LLJ91" s="137"/>
      <c r="LLK91" s="137"/>
      <c r="LLL91" s="137"/>
      <c r="LLM91" s="137"/>
      <c r="LLN91" s="137"/>
      <c r="LLO91" s="137"/>
      <c r="LLP91" s="137"/>
      <c r="LLQ91" s="137"/>
      <c r="LLR91" s="137"/>
      <c r="LLS91" s="137"/>
      <c r="LLT91" s="137"/>
      <c r="LLU91" s="137"/>
      <c r="LLV91" s="137"/>
      <c r="LLW91" s="137"/>
      <c r="LLX91" s="137"/>
      <c r="LLY91" s="137"/>
      <c r="LLZ91" s="137"/>
      <c r="LMA91" s="137"/>
      <c r="LMB91" s="137"/>
      <c r="LMC91" s="137"/>
      <c r="LMD91" s="137"/>
      <c r="LME91" s="137"/>
      <c r="LMF91" s="137"/>
      <c r="LMG91" s="137"/>
      <c r="LMH91" s="137"/>
      <c r="LMI91" s="137"/>
      <c r="LMJ91" s="137"/>
      <c r="LMK91" s="137"/>
      <c r="LML91" s="137"/>
      <c r="LMM91" s="137"/>
      <c r="LMN91" s="137"/>
      <c r="LMO91" s="137"/>
      <c r="LMP91" s="137"/>
      <c r="LMQ91" s="137"/>
      <c r="LMR91" s="137"/>
      <c r="LMS91" s="137"/>
      <c r="LMT91" s="137"/>
      <c r="LMU91" s="137"/>
      <c r="LMV91" s="137"/>
      <c r="LMW91" s="137"/>
      <c r="LMX91" s="137"/>
      <c r="LMY91" s="137"/>
      <c r="LMZ91" s="137"/>
      <c r="LNA91" s="137"/>
      <c r="LNB91" s="137"/>
      <c r="LNC91" s="137"/>
      <c r="LND91" s="137"/>
      <c r="LNE91" s="137"/>
      <c r="LNF91" s="137"/>
      <c r="LNG91" s="137"/>
      <c r="LNH91" s="137"/>
      <c r="LNI91" s="137"/>
      <c r="LNJ91" s="137"/>
      <c r="LNK91" s="137"/>
      <c r="LNL91" s="137"/>
      <c r="LNM91" s="137"/>
      <c r="LNN91" s="137"/>
      <c r="LNO91" s="137"/>
      <c r="LNP91" s="137"/>
      <c r="LNQ91" s="137"/>
      <c r="LNR91" s="137"/>
      <c r="LNS91" s="137"/>
      <c r="LNT91" s="137"/>
      <c r="LNU91" s="137"/>
      <c r="LNV91" s="137"/>
      <c r="LNW91" s="137"/>
      <c r="LNX91" s="137"/>
      <c r="LNY91" s="137"/>
      <c r="LNZ91" s="137"/>
      <c r="LOA91" s="137"/>
      <c r="LOB91" s="137"/>
      <c r="LOC91" s="137"/>
      <c r="LOD91" s="137"/>
      <c r="LOE91" s="137"/>
      <c r="LOF91" s="137"/>
      <c r="LOG91" s="137"/>
      <c r="LOH91" s="137"/>
      <c r="LOI91" s="137"/>
      <c r="LOJ91" s="137"/>
      <c r="LOK91" s="137"/>
      <c r="LOL91" s="137"/>
      <c r="LOM91" s="137"/>
      <c r="LON91" s="137"/>
      <c r="LOO91" s="137"/>
      <c r="LOP91" s="137"/>
      <c r="LOQ91" s="137"/>
      <c r="LOR91" s="137"/>
      <c r="LOS91" s="137"/>
      <c r="LOT91" s="137"/>
      <c r="LOU91" s="137"/>
      <c r="LOV91" s="137"/>
      <c r="LOW91" s="137"/>
      <c r="LOX91" s="137"/>
      <c r="LOY91" s="137"/>
      <c r="LOZ91" s="137"/>
      <c r="LPA91" s="137"/>
      <c r="LPB91" s="137"/>
      <c r="LPC91" s="137"/>
      <c r="LPD91" s="137"/>
      <c r="LPE91" s="137"/>
      <c r="LPF91" s="137"/>
      <c r="LPG91" s="137"/>
      <c r="LPH91" s="137"/>
      <c r="LPI91" s="137"/>
      <c r="LPJ91" s="137"/>
      <c r="LPK91" s="137"/>
      <c r="LPL91" s="137"/>
      <c r="LPM91" s="137"/>
      <c r="LPN91" s="137"/>
      <c r="LPO91" s="137"/>
      <c r="LPP91" s="137"/>
      <c r="LPQ91" s="137"/>
      <c r="LPR91" s="137"/>
      <c r="LPS91" s="137"/>
      <c r="LPT91" s="137"/>
      <c r="LPU91" s="137"/>
      <c r="LPV91" s="137"/>
      <c r="LPW91" s="137"/>
      <c r="LPX91" s="137"/>
      <c r="LPY91" s="137"/>
      <c r="LPZ91" s="137"/>
      <c r="LQA91" s="137"/>
      <c r="LQB91" s="137"/>
      <c r="LQC91" s="137"/>
      <c r="LQD91" s="137"/>
      <c r="LQE91" s="137"/>
      <c r="LQF91" s="137"/>
      <c r="LQG91" s="137"/>
      <c r="LQH91" s="137"/>
      <c r="LQI91" s="137"/>
      <c r="LQJ91" s="137"/>
      <c r="LQK91" s="137"/>
      <c r="LQL91" s="137"/>
      <c r="LQM91" s="137"/>
      <c r="LQN91" s="137"/>
      <c r="LQO91" s="137"/>
      <c r="LQP91" s="137"/>
      <c r="LQQ91" s="137"/>
      <c r="LQR91" s="137"/>
      <c r="LQS91" s="137"/>
      <c r="LQT91" s="137"/>
      <c r="LQU91" s="137"/>
      <c r="LQV91" s="137"/>
      <c r="LQW91" s="137"/>
      <c r="LQX91" s="137"/>
      <c r="LQY91" s="137"/>
      <c r="LQZ91" s="137"/>
      <c r="LRA91" s="137"/>
      <c r="LRB91" s="137"/>
      <c r="LRC91" s="137"/>
      <c r="LRD91" s="137"/>
      <c r="LRE91" s="137"/>
      <c r="LRF91" s="137"/>
      <c r="LRG91" s="137"/>
      <c r="LRH91" s="137"/>
      <c r="LRI91" s="137"/>
      <c r="LRJ91" s="137"/>
      <c r="LRK91" s="137"/>
      <c r="LRL91" s="137"/>
      <c r="LRM91" s="137"/>
      <c r="LRN91" s="137"/>
      <c r="LRO91" s="137"/>
      <c r="LRP91" s="137"/>
      <c r="LRQ91" s="137"/>
      <c r="LRR91" s="137"/>
      <c r="LRS91" s="137"/>
      <c r="LRT91" s="137"/>
      <c r="LRU91" s="137"/>
      <c r="LRV91" s="137"/>
      <c r="LRW91" s="137"/>
      <c r="LRX91" s="137"/>
      <c r="LRY91" s="137"/>
      <c r="LRZ91" s="137"/>
      <c r="LSA91" s="137"/>
      <c r="LSB91" s="137"/>
      <c r="LSC91" s="137"/>
      <c r="LSD91" s="137"/>
      <c r="LSE91" s="137"/>
      <c r="LSF91" s="137"/>
      <c r="LSG91" s="137"/>
      <c r="LSH91" s="137"/>
      <c r="LSI91" s="137"/>
      <c r="LSJ91" s="137"/>
      <c r="LSK91" s="137"/>
      <c r="LSL91" s="137"/>
      <c r="LSM91" s="137"/>
      <c r="LSN91" s="137"/>
      <c r="LSO91" s="137"/>
      <c r="LSP91" s="137"/>
      <c r="LSQ91" s="137"/>
      <c r="LSR91" s="137"/>
      <c r="LSS91" s="137"/>
      <c r="LST91" s="137"/>
      <c r="LSU91" s="137"/>
      <c r="LSV91" s="137"/>
      <c r="LSW91" s="137"/>
      <c r="LSX91" s="137"/>
      <c r="LSY91" s="137"/>
      <c r="LSZ91" s="137"/>
      <c r="LTA91" s="137"/>
      <c r="LTB91" s="137"/>
      <c r="LTC91" s="137"/>
      <c r="LTD91" s="137"/>
      <c r="LTE91" s="137"/>
      <c r="LTF91" s="137"/>
      <c r="LTG91" s="137"/>
      <c r="LTH91" s="137"/>
      <c r="LTI91" s="137"/>
      <c r="LTJ91" s="137"/>
      <c r="LTK91" s="137"/>
      <c r="LTL91" s="137"/>
      <c r="LTM91" s="137"/>
      <c r="LTN91" s="137"/>
      <c r="LTO91" s="137"/>
      <c r="LTP91" s="137"/>
      <c r="LTQ91" s="137"/>
      <c r="LTR91" s="137"/>
      <c r="LTS91" s="137"/>
      <c r="LTT91" s="137"/>
      <c r="LTU91" s="137"/>
      <c r="LTV91" s="137"/>
      <c r="LTW91" s="137"/>
      <c r="LTX91" s="137"/>
      <c r="LTY91" s="137"/>
      <c r="LTZ91" s="137"/>
      <c r="LUA91" s="137"/>
      <c r="LUB91" s="137"/>
      <c r="LUC91" s="137"/>
      <c r="LUD91" s="137"/>
      <c r="LUE91" s="137"/>
      <c r="LUF91" s="137"/>
      <c r="LUG91" s="137"/>
      <c r="LUH91" s="137"/>
      <c r="LUI91" s="137"/>
      <c r="LUJ91" s="137"/>
      <c r="LUK91" s="137"/>
      <c r="LUL91" s="137"/>
      <c r="LUM91" s="137"/>
      <c r="LUN91" s="137"/>
      <c r="LUO91" s="137"/>
      <c r="LUP91" s="137"/>
      <c r="LUQ91" s="137"/>
      <c r="LUR91" s="137"/>
      <c r="LUS91" s="137"/>
      <c r="LUT91" s="137"/>
      <c r="LUU91" s="137"/>
      <c r="LUV91" s="137"/>
      <c r="LUW91" s="137"/>
      <c r="LUX91" s="137"/>
      <c r="LUY91" s="137"/>
      <c r="LUZ91" s="137"/>
      <c r="LVA91" s="137"/>
      <c r="LVB91" s="137"/>
      <c r="LVC91" s="137"/>
      <c r="LVD91" s="137"/>
      <c r="LVE91" s="137"/>
      <c r="LVF91" s="137"/>
      <c r="LVG91" s="137"/>
      <c r="LVH91" s="137"/>
      <c r="LVI91" s="137"/>
      <c r="LVJ91" s="137"/>
      <c r="LVK91" s="137"/>
      <c r="LVL91" s="137"/>
      <c r="LVM91" s="137"/>
      <c r="LVN91" s="137"/>
      <c r="LVO91" s="137"/>
      <c r="LVP91" s="137"/>
      <c r="LVQ91" s="137"/>
      <c r="LVR91" s="137"/>
      <c r="LVS91" s="137"/>
      <c r="LVT91" s="137"/>
      <c r="LVU91" s="137"/>
      <c r="LVV91" s="137"/>
      <c r="LVW91" s="137"/>
      <c r="LVX91" s="137"/>
      <c r="LVY91" s="137"/>
      <c r="LVZ91" s="137"/>
      <c r="LWA91" s="137"/>
      <c r="LWB91" s="137"/>
      <c r="LWC91" s="137"/>
      <c r="LWD91" s="137"/>
      <c r="LWE91" s="137"/>
      <c r="LWF91" s="137"/>
      <c r="LWG91" s="137"/>
      <c r="LWH91" s="137"/>
      <c r="LWI91" s="137"/>
      <c r="LWJ91" s="137"/>
      <c r="LWK91" s="137"/>
      <c r="LWL91" s="137"/>
      <c r="LWM91" s="137"/>
      <c r="LWN91" s="137"/>
      <c r="LWO91" s="137"/>
      <c r="LWP91" s="137"/>
      <c r="LWQ91" s="137"/>
      <c r="LWR91" s="137"/>
      <c r="LWS91" s="137"/>
      <c r="LWT91" s="137"/>
      <c r="LWU91" s="137"/>
      <c r="LWV91" s="137"/>
      <c r="LWW91" s="137"/>
      <c r="LWX91" s="137"/>
      <c r="LWY91" s="137"/>
      <c r="LWZ91" s="137"/>
      <c r="LXA91" s="137"/>
      <c r="LXB91" s="137"/>
      <c r="LXC91" s="137"/>
      <c r="LXD91" s="137"/>
      <c r="LXE91" s="137"/>
      <c r="LXF91" s="137"/>
      <c r="LXG91" s="137"/>
      <c r="LXH91" s="137"/>
      <c r="LXI91" s="137"/>
      <c r="LXJ91" s="137"/>
      <c r="LXK91" s="137"/>
      <c r="LXL91" s="137"/>
      <c r="LXM91" s="137"/>
      <c r="LXN91" s="137"/>
      <c r="LXO91" s="137"/>
      <c r="LXP91" s="137"/>
      <c r="LXQ91" s="137"/>
      <c r="LXR91" s="137"/>
      <c r="LXS91" s="137"/>
      <c r="LXT91" s="137"/>
      <c r="LXU91" s="137"/>
      <c r="LXV91" s="137"/>
      <c r="LXW91" s="137"/>
      <c r="LXX91" s="137"/>
      <c r="LXY91" s="137"/>
      <c r="LXZ91" s="137"/>
      <c r="LYA91" s="137"/>
      <c r="LYB91" s="137"/>
      <c r="LYC91" s="137"/>
      <c r="LYD91" s="137"/>
      <c r="LYE91" s="137"/>
      <c r="LYF91" s="137"/>
      <c r="LYG91" s="137"/>
      <c r="LYH91" s="137"/>
      <c r="LYI91" s="137"/>
      <c r="LYJ91" s="137"/>
      <c r="LYK91" s="137"/>
      <c r="LYL91" s="137"/>
      <c r="LYM91" s="137"/>
      <c r="LYN91" s="137"/>
      <c r="LYO91" s="137"/>
      <c r="LYP91" s="137"/>
      <c r="LYQ91" s="137"/>
      <c r="LYR91" s="137"/>
      <c r="LYS91" s="137"/>
      <c r="LYT91" s="137"/>
      <c r="LYU91" s="137"/>
      <c r="LYV91" s="137"/>
      <c r="LYW91" s="137"/>
      <c r="LYX91" s="137"/>
      <c r="LYY91" s="137"/>
      <c r="LYZ91" s="137"/>
      <c r="LZA91" s="137"/>
      <c r="LZB91" s="137"/>
      <c r="LZC91" s="137"/>
      <c r="LZD91" s="137"/>
      <c r="LZE91" s="137"/>
      <c r="LZF91" s="137"/>
      <c r="LZG91" s="137"/>
      <c r="LZH91" s="137"/>
      <c r="LZI91" s="137"/>
      <c r="LZJ91" s="137"/>
      <c r="LZK91" s="137"/>
      <c r="LZL91" s="137"/>
      <c r="LZM91" s="137"/>
      <c r="LZN91" s="137"/>
      <c r="LZO91" s="137"/>
      <c r="LZP91" s="137"/>
      <c r="LZQ91" s="137"/>
      <c r="LZR91" s="137"/>
      <c r="LZS91" s="137"/>
      <c r="LZT91" s="137"/>
      <c r="LZU91" s="137"/>
      <c r="LZV91" s="137"/>
      <c r="LZW91" s="137"/>
      <c r="LZX91" s="137"/>
      <c r="LZY91" s="137"/>
      <c r="LZZ91" s="137"/>
      <c r="MAA91" s="137"/>
      <c r="MAB91" s="137"/>
      <c r="MAC91" s="137"/>
      <c r="MAD91" s="137"/>
      <c r="MAE91" s="137"/>
      <c r="MAF91" s="137"/>
      <c r="MAG91" s="137"/>
      <c r="MAH91" s="137"/>
      <c r="MAI91" s="137"/>
      <c r="MAJ91" s="137"/>
      <c r="MAK91" s="137"/>
      <c r="MAL91" s="137"/>
      <c r="MAM91" s="137"/>
      <c r="MAN91" s="137"/>
      <c r="MAO91" s="137"/>
      <c r="MAP91" s="137"/>
      <c r="MAQ91" s="137"/>
      <c r="MAR91" s="137"/>
      <c r="MAS91" s="137"/>
      <c r="MAT91" s="137"/>
      <c r="MAU91" s="137"/>
      <c r="MAV91" s="137"/>
      <c r="MAW91" s="137"/>
      <c r="MAX91" s="137"/>
      <c r="MAY91" s="137"/>
      <c r="MAZ91" s="137"/>
      <c r="MBA91" s="137"/>
      <c r="MBB91" s="137"/>
      <c r="MBC91" s="137"/>
      <c r="MBD91" s="137"/>
      <c r="MBE91" s="137"/>
      <c r="MBF91" s="137"/>
      <c r="MBG91" s="137"/>
      <c r="MBH91" s="137"/>
      <c r="MBI91" s="137"/>
      <c r="MBJ91" s="137"/>
      <c r="MBK91" s="137"/>
      <c r="MBL91" s="137"/>
      <c r="MBM91" s="137"/>
      <c r="MBN91" s="137"/>
      <c r="MBO91" s="137"/>
      <c r="MBP91" s="137"/>
      <c r="MBQ91" s="137"/>
      <c r="MBR91" s="137"/>
      <c r="MBS91" s="137"/>
      <c r="MBT91" s="137"/>
      <c r="MBU91" s="137"/>
      <c r="MBV91" s="137"/>
      <c r="MBW91" s="137"/>
      <c r="MBX91" s="137"/>
      <c r="MBY91" s="137"/>
      <c r="MBZ91" s="137"/>
      <c r="MCA91" s="137"/>
      <c r="MCB91" s="137"/>
      <c r="MCC91" s="137"/>
      <c r="MCD91" s="137"/>
      <c r="MCE91" s="137"/>
      <c r="MCF91" s="137"/>
      <c r="MCG91" s="137"/>
      <c r="MCH91" s="137"/>
      <c r="MCI91" s="137"/>
      <c r="MCJ91" s="137"/>
      <c r="MCK91" s="137"/>
      <c r="MCL91" s="137"/>
      <c r="MCM91" s="137"/>
      <c r="MCN91" s="137"/>
      <c r="MCO91" s="137"/>
      <c r="MCP91" s="137"/>
      <c r="MCQ91" s="137"/>
      <c r="MCR91" s="137"/>
      <c r="MCS91" s="137"/>
      <c r="MCT91" s="137"/>
      <c r="MCU91" s="137"/>
      <c r="MCV91" s="137"/>
      <c r="MCW91" s="137"/>
      <c r="MCX91" s="137"/>
      <c r="MCY91" s="137"/>
      <c r="MCZ91" s="137"/>
      <c r="MDA91" s="137"/>
      <c r="MDB91" s="137"/>
      <c r="MDC91" s="137"/>
      <c r="MDD91" s="137"/>
      <c r="MDE91" s="137"/>
      <c r="MDF91" s="137"/>
      <c r="MDG91" s="137"/>
      <c r="MDH91" s="137"/>
      <c r="MDI91" s="137"/>
      <c r="MDJ91" s="137"/>
      <c r="MDK91" s="137"/>
      <c r="MDL91" s="137"/>
      <c r="MDM91" s="137"/>
      <c r="MDN91" s="137"/>
      <c r="MDO91" s="137"/>
      <c r="MDP91" s="137"/>
      <c r="MDQ91" s="137"/>
      <c r="MDR91" s="137"/>
      <c r="MDS91" s="137"/>
      <c r="MDT91" s="137"/>
      <c r="MDU91" s="137"/>
      <c r="MDV91" s="137"/>
      <c r="MDW91" s="137"/>
      <c r="MDX91" s="137"/>
      <c r="MDY91" s="137"/>
      <c r="MDZ91" s="137"/>
      <c r="MEA91" s="137"/>
      <c r="MEB91" s="137"/>
      <c r="MEC91" s="137"/>
      <c r="MED91" s="137"/>
      <c r="MEE91" s="137"/>
      <c r="MEF91" s="137"/>
      <c r="MEG91" s="137"/>
      <c r="MEH91" s="137"/>
      <c r="MEI91" s="137"/>
      <c r="MEJ91" s="137"/>
      <c r="MEK91" s="137"/>
      <c r="MEL91" s="137"/>
      <c r="MEM91" s="137"/>
      <c r="MEN91" s="137"/>
      <c r="MEO91" s="137"/>
      <c r="MEP91" s="137"/>
      <c r="MEQ91" s="137"/>
      <c r="MER91" s="137"/>
      <c r="MES91" s="137"/>
      <c r="MET91" s="137"/>
      <c r="MEU91" s="137"/>
      <c r="MEV91" s="137"/>
      <c r="MEW91" s="137"/>
      <c r="MEX91" s="137"/>
      <c r="MEY91" s="137"/>
      <c r="MEZ91" s="137"/>
      <c r="MFA91" s="137"/>
      <c r="MFB91" s="137"/>
      <c r="MFC91" s="137"/>
      <c r="MFD91" s="137"/>
      <c r="MFE91" s="137"/>
      <c r="MFF91" s="137"/>
      <c r="MFG91" s="137"/>
      <c r="MFH91" s="137"/>
      <c r="MFI91" s="137"/>
      <c r="MFJ91" s="137"/>
      <c r="MFK91" s="137"/>
      <c r="MFL91" s="137"/>
      <c r="MFM91" s="137"/>
      <c r="MFN91" s="137"/>
      <c r="MFO91" s="137"/>
      <c r="MFP91" s="137"/>
      <c r="MFQ91" s="137"/>
      <c r="MFR91" s="137"/>
      <c r="MFS91" s="137"/>
      <c r="MFT91" s="137"/>
      <c r="MFU91" s="137"/>
      <c r="MFV91" s="137"/>
      <c r="MFW91" s="137"/>
      <c r="MFX91" s="137"/>
      <c r="MFY91" s="137"/>
      <c r="MFZ91" s="137"/>
      <c r="MGA91" s="137"/>
      <c r="MGB91" s="137"/>
      <c r="MGC91" s="137"/>
      <c r="MGD91" s="137"/>
      <c r="MGE91" s="137"/>
      <c r="MGF91" s="137"/>
      <c r="MGG91" s="137"/>
      <c r="MGH91" s="137"/>
      <c r="MGI91" s="137"/>
      <c r="MGJ91" s="137"/>
      <c r="MGK91" s="137"/>
      <c r="MGL91" s="137"/>
      <c r="MGM91" s="137"/>
      <c r="MGN91" s="137"/>
      <c r="MGO91" s="137"/>
      <c r="MGP91" s="137"/>
      <c r="MGQ91" s="137"/>
      <c r="MGR91" s="137"/>
      <c r="MGS91" s="137"/>
      <c r="MGT91" s="137"/>
      <c r="MGU91" s="137"/>
      <c r="MGV91" s="137"/>
      <c r="MGW91" s="137"/>
      <c r="MGX91" s="137"/>
      <c r="MGY91" s="137"/>
      <c r="MGZ91" s="137"/>
      <c r="MHA91" s="137"/>
      <c r="MHB91" s="137"/>
      <c r="MHC91" s="137"/>
      <c r="MHD91" s="137"/>
      <c r="MHE91" s="137"/>
      <c r="MHF91" s="137"/>
      <c r="MHG91" s="137"/>
      <c r="MHH91" s="137"/>
      <c r="MHI91" s="137"/>
      <c r="MHJ91" s="137"/>
      <c r="MHK91" s="137"/>
      <c r="MHL91" s="137"/>
      <c r="MHM91" s="137"/>
      <c r="MHN91" s="137"/>
      <c r="MHO91" s="137"/>
      <c r="MHP91" s="137"/>
      <c r="MHQ91" s="137"/>
      <c r="MHR91" s="137"/>
      <c r="MHS91" s="137"/>
      <c r="MHT91" s="137"/>
      <c r="MHU91" s="137"/>
      <c r="MHV91" s="137"/>
      <c r="MHW91" s="137"/>
      <c r="MHX91" s="137"/>
      <c r="MHY91" s="137"/>
      <c r="MHZ91" s="137"/>
      <c r="MIA91" s="137"/>
      <c r="MIB91" s="137"/>
      <c r="MIC91" s="137"/>
      <c r="MID91" s="137"/>
      <c r="MIE91" s="137"/>
      <c r="MIF91" s="137"/>
      <c r="MIG91" s="137"/>
      <c r="MIH91" s="137"/>
      <c r="MII91" s="137"/>
      <c r="MIJ91" s="137"/>
      <c r="MIK91" s="137"/>
      <c r="MIL91" s="137"/>
      <c r="MIM91" s="137"/>
      <c r="MIN91" s="137"/>
      <c r="MIO91" s="137"/>
      <c r="MIP91" s="137"/>
      <c r="MIQ91" s="137"/>
      <c r="MIR91" s="137"/>
      <c r="MIS91" s="137"/>
      <c r="MIT91" s="137"/>
      <c r="MIU91" s="137"/>
      <c r="MIV91" s="137"/>
      <c r="MIW91" s="137"/>
      <c r="MIX91" s="137"/>
      <c r="MIY91" s="137"/>
      <c r="MIZ91" s="137"/>
      <c r="MJA91" s="137"/>
      <c r="MJB91" s="137"/>
      <c r="MJC91" s="137"/>
      <c r="MJD91" s="137"/>
      <c r="MJE91" s="137"/>
      <c r="MJF91" s="137"/>
      <c r="MJG91" s="137"/>
      <c r="MJH91" s="137"/>
      <c r="MJI91" s="137"/>
      <c r="MJJ91" s="137"/>
      <c r="MJK91" s="137"/>
      <c r="MJL91" s="137"/>
      <c r="MJM91" s="137"/>
      <c r="MJN91" s="137"/>
      <c r="MJO91" s="137"/>
      <c r="MJP91" s="137"/>
      <c r="MJQ91" s="137"/>
      <c r="MJR91" s="137"/>
      <c r="MJS91" s="137"/>
      <c r="MJT91" s="137"/>
      <c r="MJU91" s="137"/>
      <c r="MJV91" s="137"/>
      <c r="MJW91" s="137"/>
      <c r="MJX91" s="137"/>
      <c r="MJY91" s="137"/>
      <c r="MJZ91" s="137"/>
      <c r="MKA91" s="137"/>
      <c r="MKB91" s="137"/>
      <c r="MKC91" s="137"/>
      <c r="MKD91" s="137"/>
      <c r="MKE91" s="137"/>
      <c r="MKF91" s="137"/>
      <c r="MKG91" s="137"/>
      <c r="MKH91" s="137"/>
      <c r="MKI91" s="137"/>
      <c r="MKJ91" s="137"/>
      <c r="MKK91" s="137"/>
      <c r="MKL91" s="137"/>
      <c r="MKM91" s="137"/>
      <c r="MKN91" s="137"/>
      <c r="MKO91" s="137"/>
      <c r="MKP91" s="137"/>
      <c r="MKQ91" s="137"/>
      <c r="MKR91" s="137"/>
      <c r="MKS91" s="137"/>
      <c r="MKT91" s="137"/>
      <c r="MKU91" s="137"/>
      <c r="MKV91" s="137"/>
      <c r="MKW91" s="137"/>
      <c r="MKX91" s="137"/>
      <c r="MKY91" s="137"/>
      <c r="MKZ91" s="137"/>
      <c r="MLA91" s="137"/>
      <c r="MLB91" s="137"/>
      <c r="MLC91" s="137"/>
      <c r="MLD91" s="137"/>
      <c r="MLE91" s="137"/>
      <c r="MLF91" s="137"/>
      <c r="MLG91" s="137"/>
      <c r="MLH91" s="137"/>
      <c r="MLI91" s="137"/>
      <c r="MLJ91" s="137"/>
      <c r="MLK91" s="137"/>
      <c r="MLL91" s="137"/>
      <c r="MLM91" s="137"/>
      <c r="MLN91" s="137"/>
      <c r="MLO91" s="137"/>
      <c r="MLP91" s="137"/>
      <c r="MLQ91" s="137"/>
      <c r="MLR91" s="137"/>
      <c r="MLS91" s="137"/>
      <c r="MLT91" s="137"/>
      <c r="MLU91" s="137"/>
      <c r="MLV91" s="137"/>
      <c r="MLW91" s="137"/>
      <c r="MLX91" s="137"/>
      <c r="MLY91" s="137"/>
      <c r="MLZ91" s="137"/>
      <c r="MMA91" s="137"/>
      <c r="MMB91" s="137"/>
      <c r="MMC91" s="137"/>
      <c r="MMD91" s="137"/>
      <c r="MME91" s="137"/>
      <c r="MMF91" s="137"/>
      <c r="MMG91" s="137"/>
      <c r="MMH91" s="137"/>
      <c r="MMI91" s="137"/>
      <c r="MMJ91" s="137"/>
      <c r="MMK91" s="137"/>
      <c r="MML91" s="137"/>
      <c r="MMM91" s="137"/>
      <c r="MMN91" s="137"/>
      <c r="MMO91" s="137"/>
      <c r="MMP91" s="137"/>
      <c r="MMQ91" s="137"/>
      <c r="MMR91" s="137"/>
      <c r="MMS91" s="137"/>
      <c r="MMT91" s="137"/>
      <c r="MMU91" s="137"/>
      <c r="MMV91" s="137"/>
      <c r="MMW91" s="137"/>
      <c r="MMX91" s="137"/>
      <c r="MMY91" s="137"/>
      <c r="MMZ91" s="137"/>
      <c r="MNA91" s="137"/>
      <c r="MNB91" s="137"/>
      <c r="MNC91" s="137"/>
      <c r="MND91" s="137"/>
      <c r="MNE91" s="137"/>
      <c r="MNF91" s="137"/>
      <c r="MNG91" s="137"/>
      <c r="MNH91" s="137"/>
      <c r="MNI91" s="137"/>
      <c r="MNJ91" s="137"/>
      <c r="MNK91" s="137"/>
      <c r="MNL91" s="137"/>
      <c r="MNM91" s="137"/>
      <c r="MNN91" s="137"/>
      <c r="MNO91" s="137"/>
      <c r="MNP91" s="137"/>
      <c r="MNQ91" s="137"/>
      <c r="MNR91" s="137"/>
      <c r="MNS91" s="137"/>
      <c r="MNT91" s="137"/>
      <c r="MNU91" s="137"/>
      <c r="MNV91" s="137"/>
      <c r="MNW91" s="137"/>
      <c r="MNX91" s="137"/>
      <c r="MNY91" s="137"/>
      <c r="MNZ91" s="137"/>
      <c r="MOA91" s="137"/>
      <c r="MOB91" s="137"/>
      <c r="MOC91" s="137"/>
      <c r="MOD91" s="137"/>
      <c r="MOE91" s="137"/>
      <c r="MOF91" s="137"/>
      <c r="MOG91" s="137"/>
      <c r="MOH91" s="137"/>
      <c r="MOI91" s="137"/>
      <c r="MOJ91" s="137"/>
      <c r="MOK91" s="137"/>
      <c r="MOL91" s="137"/>
      <c r="MOM91" s="137"/>
      <c r="MON91" s="137"/>
      <c r="MOO91" s="137"/>
      <c r="MOP91" s="137"/>
      <c r="MOQ91" s="137"/>
      <c r="MOR91" s="137"/>
      <c r="MOS91" s="137"/>
      <c r="MOT91" s="137"/>
      <c r="MOU91" s="137"/>
      <c r="MOV91" s="137"/>
      <c r="MOW91" s="137"/>
      <c r="MOX91" s="137"/>
      <c r="MOY91" s="137"/>
      <c r="MOZ91" s="137"/>
      <c r="MPA91" s="137"/>
      <c r="MPB91" s="137"/>
      <c r="MPC91" s="137"/>
      <c r="MPD91" s="137"/>
      <c r="MPE91" s="137"/>
      <c r="MPF91" s="137"/>
      <c r="MPG91" s="137"/>
      <c r="MPH91" s="137"/>
      <c r="MPI91" s="137"/>
      <c r="MPJ91" s="137"/>
      <c r="MPK91" s="137"/>
      <c r="MPL91" s="137"/>
      <c r="MPM91" s="137"/>
      <c r="MPN91" s="137"/>
      <c r="MPO91" s="137"/>
      <c r="MPP91" s="137"/>
      <c r="MPQ91" s="137"/>
      <c r="MPR91" s="137"/>
      <c r="MPS91" s="137"/>
      <c r="MPT91" s="137"/>
      <c r="MPU91" s="137"/>
      <c r="MPV91" s="137"/>
      <c r="MPW91" s="137"/>
      <c r="MPX91" s="137"/>
      <c r="MPY91" s="137"/>
      <c r="MPZ91" s="137"/>
      <c r="MQA91" s="137"/>
      <c r="MQB91" s="137"/>
      <c r="MQC91" s="137"/>
      <c r="MQD91" s="137"/>
      <c r="MQE91" s="137"/>
      <c r="MQF91" s="137"/>
      <c r="MQG91" s="137"/>
      <c r="MQH91" s="137"/>
      <c r="MQI91" s="137"/>
      <c r="MQJ91" s="137"/>
      <c r="MQK91" s="137"/>
      <c r="MQL91" s="137"/>
      <c r="MQM91" s="137"/>
      <c r="MQN91" s="137"/>
      <c r="MQO91" s="137"/>
      <c r="MQP91" s="137"/>
      <c r="MQQ91" s="137"/>
      <c r="MQR91" s="137"/>
      <c r="MQS91" s="137"/>
      <c r="MQT91" s="137"/>
      <c r="MQU91" s="137"/>
      <c r="MQV91" s="137"/>
      <c r="MQW91" s="137"/>
      <c r="MQX91" s="137"/>
      <c r="MQY91" s="137"/>
      <c r="MQZ91" s="137"/>
      <c r="MRA91" s="137"/>
      <c r="MRB91" s="137"/>
      <c r="MRC91" s="137"/>
      <c r="MRD91" s="137"/>
      <c r="MRE91" s="137"/>
      <c r="MRF91" s="137"/>
      <c r="MRG91" s="137"/>
      <c r="MRH91" s="137"/>
      <c r="MRI91" s="137"/>
      <c r="MRJ91" s="137"/>
      <c r="MRK91" s="137"/>
      <c r="MRL91" s="137"/>
      <c r="MRM91" s="137"/>
      <c r="MRN91" s="137"/>
      <c r="MRO91" s="137"/>
      <c r="MRP91" s="137"/>
      <c r="MRQ91" s="137"/>
      <c r="MRR91" s="137"/>
      <c r="MRS91" s="137"/>
      <c r="MRT91" s="137"/>
      <c r="MRU91" s="137"/>
      <c r="MRV91" s="137"/>
      <c r="MRW91" s="137"/>
      <c r="MRX91" s="137"/>
      <c r="MRY91" s="137"/>
      <c r="MRZ91" s="137"/>
      <c r="MSA91" s="137"/>
      <c r="MSB91" s="137"/>
      <c r="MSC91" s="137"/>
      <c r="MSD91" s="137"/>
      <c r="MSE91" s="137"/>
      <c r="MSF91" s="137"/>
      <c r="MSG91" s="137"/>
      <c r="MSH91" s="137"/>
      <c r="MSI91" s="137"/>
      <c r="MSJ91" s="137"/>
      <c r="MSK91" s="137"/>
      <c r="MSL91" s="137"/>
      <c r="MSM91" s="137"/>
      <c r="MSN91" s="137"/>
      <c r="MSO91" s="137"/>
      <c r="MSP91" s="137"/>
      <c r="MSQ91" s="137"/>
      <c r="MSR91" s="137"/>
      <c r="MSS91" s="137"/>
      <c r="MST91" s="137"/>
      <c r="MSU91" s="137"/>
      <c r="MSV91" s="137"/>
      <c r="MSW91" s="137"/>
      <c r="MSX91" s="137"/>
      <c r="MSY91" s="137"/>
      <c r="MSZ91" s="137"/>
      <c r="MTA91" s="137"/>
      <c r="MTB91" s="137"/>
      <c r="MTC91" s="137"/>
      <c r="MTD91" s="137"/>
      <c r="MTE91" s="137"/>
      <c r="MTF91" s="137"/>
      <c r="MTG91" s="137"/>
      <c r="MTH91" s="137"/>
      <c r="MTI91" s="137"/>
      <c r="MTJ91" s="137"/>
      <c r="MTK91" s="137"/>
      <c r="MTL91" s="137"/>
      <c r="MTM91" s="137"/>
      <c r="MTN91" s="137"/>
      <c r="MTO91" s="137"/>
      <c r="MTP91" s="137"/>
      <c r="MTQ91" s="137"/>
      <c r="MTR91" s="137"/>
      <c r="MTS91" s="137"/>
      <c r="MTT91" s="137"/>
      <c r="MTU91" s="137"/>
      <c r="MTV91" s="137"/>
      <c r="MTW91" s="137"/>
      <c r="MTX91" s="137"/>
      <c r="MTY91" s="137"/>
      <c r="MTZ91" s="137"/>
      <c r="MUA91" s="137"/>
      <c r="MUB91" s="137"/>
      <c r="MUC91" s="137"/>
      <c r="MUD91" s="137"/>
      <c r="MUE91" s="137"/>
      <c r="MUF91" s="137"/>
      <c r="MUG91" s="137"/>
      <c r="MUH91" s="137"/>
      <c r="MUI91" s="137"/>
      <c r="MUJ91" s="137"/>
      <c r="MUK91" s="137"/>
      <c r="MUL91" s="137"/>
      <c r="MUM91" s="137"/>
      <c r="MUN91" s="137"/>
      <c r="MUO91" s="137"/>
      <c r="MUP91" s="137"/>
      <c r="MUQ91" s="137"/>
      <c r="MUR91" s="137"/>
      <c r="MUS91" s="137"/>
      <c r="MUT91" s="137"/>
      <c r="MUU91" s="137"/>
      <c r="MUV91" s="137"/>
      <c r="MUW91" s="137"/>
      <c r="MUX91" s="137"/>
      <c r="MUY91" s="137"/>
      <c r="MUZ91" s="137"/>
      <c r="MVA91" s="137"/>
      <c r="MVB91" s="137"/>
      <c r="MVC91" s="137"/>
      <c r="MVD91" s="137"/>
      <c r="MVE91" s="137"/>
      <c r="MVF91" s="137"/>
      <c r="MVG91" s="137"/>
      <c r="MVH91" s="137"/>
      <c r="MVI91" s="137"/>
      <c r="MVJ91" s="137"/>
      <c r="MVK91" s="137"/>
      <c r="MVL91" s="137"/>
      <c r="MVM91" s="137"/>
      <c r="MVN91" s="137"/>
      <c r="MVO91" s="137"/>
      <c r="MVP91" s="137"/>
      <c r="MVQ91" s="137"/>
      <c r="MVR91" s="137"/>
      <c r="MVS91" s="137"/>
      <c r="MVT91" s="137"/>
      <c r="MVU91" s="137"/>
      <c r="MVV91" s="137"/>
      <c r="MVW91" s="137"/>
      <c r="MVX91" s="137"/>
      <c r="MVY91" s="137"/>
      <c r="MVZ91" s="137"/>
      <c r="MWA91" s="137"/>
      <c r="MWB91" s="137"/>
      <c r="MWC91" s="137"/>
      <c r="MWD91" s="137"/>
      <c r="MWE91" s="137"/>
      <c r="MWF91" s="137"/>
      <c r="MWG91" s="137"/>
      <c r="MWH91" s="137"/>
      <c r="MWI91" s="137"/>
      <c r="MWJ91" s="137"/>
      <c r="MWK91" s="137"/>
      <c r="MWL91" s="137"/>
      <c r="MWM91" s="137"/>
      <c r="MWN91" s="137"/>
      <c r="MWO91" s="137"/>
      <c r="MWP91" s="137"/>
      <c r="MWQ91" s="137"/>
      <c r="MWR91" s="137"/>
      <c r="MWS91" s="137"/>
      <c r="MWT91" s="137"/>
      <c r="MWU91" s="137"/>
      <c r="MWV91" s="137"/>
      <c r="MWW91" s="137"/>
      <c r="MWX91" s="137"/>
      <c r="MWY91" s="137"/>
      <c r="MWZ91" s="137"/>
      <c r="MXA91" s="137"/>
      <c r="MXB91" s="137"/>
      <c r="MXC91" s="137"/>
      <c r="MXD91" s="137"/>
      <c r="MXE91" s="137"/>
      <c r="MXF91" s="137"/>
      <c r="MXG91" s="137"/>
      <c r="MXH91" s="137"/>
      <c r="MXI91" s="137"/>
      <c r="MXJ91" s="137"/>
      <c r="MXK91" s="137"/>
      <c r="MXL91" s="137"/>
      <c r="MXM91" s="137"/>
      <c r="MXN91" s="137"/>
      <c r="MXO91" s="137"/>
      <c r="MXP91" s="137"/>
      <c r="MXQ91" s="137"/>
      <c r="MXR91" s="137"/>
      <c r="MXS91" s="137"/>
      <c r="MXT91" s="137"/>
      <c r="MXU91" s="137"/>
      <c r="MXV91" s="137"/>
      <c r="MXW91" s="137"/>
      <c r="MXX91" s="137"/>
      <c r="MXY91" s="137"/>
      <c r="MXZ91" s="137"/>
      <c r="MYA91" s="137"/>
      <c r="MYB91" s="137"/>
      <c r="MYC91" s="137"/>
      <c r="MYD91" s="137"/>
      <c r="MYE91" s="137"/>
      <c r="MYF91" s="137"/>
      <c r="MYG91" s="137"/>
      <c r="MYH91" s="137"/>
      <c r="MYI91" s="137"/>
      <c r="MYJ91" s="137"/>
      <c r="MYK91" s="137"/>
      <c r="MYL91" s="137"/>
      <c r="MYM91" s="137"/>
      <c r="MYN91" s="137"/>
      <c r="MYO91" s="137"/>
      <c r="MYP91" s="137"/>
      <c r="MYQ91" s="137"/>
      <c r="MYR91" s="137"/>
      <c r="MYS91" s="137"/>
      <c r="MYT91" s="137"/>
      <c r="MYU91" s="137"/>
      <c r="MYV91" s="137"/>
      <c r="MYW91" s="137"/>
      <c r="MYX91" s="137"/>
      <c r="MYY91" s="137"/>
      <c r="MYZ91" s="137"/>
      <c r="MZA91" s="137"/>
      <c r="MZB91" s="137"/>
      <c r="MZC91" s="137"/>
      <c r="MZD91" s="137"/>
      <c r="MZE91" s="137"/>
      <c r="MZF91" s="137"/>
      <c r="MZG91" s="137"/>
      <c r="MZH91" s="137"/>
      <c r="MZI91" s="137"/>
      <c r="MZJ91" s="137"/>
      <c r="MZK91" s="137"/>
      <c r="MZL91" s="137"/>
      <c r="MZM91" s="137"/>
      <c r="MZN91" s="137"/>
      <c r="MZO91" s="137"/>
      <c r="MZP91" s="137"/>
      <c r="MZQ91" s="137"/>
      <c r="MZR91" s="137"/>
      <c r="MZS91" s="137"/>
      <c r="MZT91" s="137"/>
      <c r="MZU91" s="137"/>
      <c r="MZV91" s="137"/>
      <c r="MZW91" s="137"/>
      <c r="MZX91" s="137"/>
      <c r="MZY91" s="137"/>
      <c r="MZZ91" s="137"/>
      <c r="NAA91" s="137"/>
      <c r="NAB91" s="137"/>
      <c r="NAC91" s="137"/>
      <c r="NAD91" s="137"/>
      <c r="NAE91" s="137"/>
      <c r="NAF91" s="137"/>
      <c r="NAG91" s="137"/>
      <c r="NAH91" s="137"/>
      <c r="NAI91" s="137"/>
      <c r="NAJ91" s="137"/>
      <c r="NAK91" s="137"/>
      <c r="NAL91" s="137"/>
      <c r="NAM91" s="137"/>
      <c r="NAN91" s="137"/>
      <c r="NAO91" s="137"/>
      <c r="NAP91" s="137"/>
      <c r="NAQ91" s="137"/>
      <c r="NAR91" s="137"/>
      <c r="NAS91" s="137"/>
      <c r="NAT91" s="137"/>
      <c r="NAU91" s="137"/>
      <c r="NAV91" s="137"/>
      <c r="NAW91" s="137"/>
      <c r="NAX91" s="137"/>
      <c r="NAY91" s="137"/>
      <c r="NAZ91" s="137"/>
      <c r="NBA91" s="137"/>
      <c r="NBB91" s="137"/>
      <c r="NBC91" s="137"/>
      <c r="NBD91" s="137"/>
      <c r="NBE91" s="137"/>
      <c r="NBF91" s="137"/>
      <c r="NBG91" s="137"/>
      <c r="NBH91" s="137"/>
      <c r="NBI91" s="137"/>
      <c r="NBJ91" s="137"/>
      <c r="NBK91" s="137"/>
      <c r="NBL91" s="137"/>
      <c r="NBM91" s="137"/>
      <c r="NBN91" s="137"/>
      <c r="NBO91" s="137"/>
      <c r="NBP91" s="137"/>
      <c r="NBQ91" s="137"/>
      <c r="NBR91" s="137"/>
      <c r="NBS91" s="137"/>
      <c r="NBT91" s="137"/>
      <c r="NBU91" s="137"/>
      <c r="NBV91" s="137"/>
      <c r="NBW91" s="137"/>
      <c r="NBX91" s="137"/>
      <c r="NBY91" s="137"/>
      <c r="NBZ91" s="137"/>
      <c r="NCA91" s="137"/>
      <c r="NCB91" s="137"/>
      <c r="NCC91" s="137"/>
      <c r="NCD91" s="137"/>
      <c r="NCE91" s="137"/>
      <c r="NCF91" s="137"/>
      <c r="NCG91" s="137"/>
      <c r="NCH91" s="137"/>
      <c r="NCI91" s="137"/>
      <c r="NCJ91" s="137"/>
      <c r="NCK91" s="137"/>
      <c r="NCL91" s="137"/>
      <c r="NCM91" s="137"/>
      <c r="NCN91" s="137"/>
      <c r="NCO91" s="137"/>
      <c r="NCP91" s="137"/>
      <c r="NCQ91" s="137"/>
      <c r="NCR91" s="137"/>
      <c r="NCS91" s="137"/>
      <c r="NCT91" s="137"/>
      <c r="NCU91" s="137"/>
      <c r="NCV91" s="137"/>
      <c r="NCW91" s="137"/>
      <c r="NCX91" s="137"/>
      <c r="NCY91" s="137"/>
      <c r="NCZ91" s="137"/>
      <c r="NDA91" s="137"/>
      <c r="NDB91" s="137"/>
      <c r="NDC91" s="137"/>
      <c r="NDD91" s="137"/>
      <c r="NDE91" s="137"/>
      <c r="NDF91" s="137"/>
      <c r="NDG91" s="137"/>
      <c r="NDH91" s="137"/>
      <c r="NDI91" s="137"/>
      <c r="NDJ91" s="137"/>
      <c r="NDK91" s="137"/>
      <c r="NDL91" s="137"/>
      <c r="NDM91" s="137"/>
      <c r="NDN91" s="137"/>
      <c r="NDO91" s="137"/>
      <c r="NDP91" s="137"/>
      <c r="NDQ91" s="137"/>
      <c r="NDR91" s="137"/>
      <c r="NDS91" s="137"/>
      <c r="NDT91" s="137"/>
      <c r="NDU91" s="137"/>
      <c r="NDV91" s="137"/>
      <c r="NDW91" s="137"/>
      <c r="NDX91" s="137"/>
      <c r="NDY91" s="137"/>
      <c r="NDZ91" s="137"/>
      <c r="NEA91" s="137"/>
      <c r="NEB91" s="137"/>
      <c r="NEC91" s="137"/>
      <c r="NED91" s="137"/>
      <c r="NEE91" s="137"/>
      <c r="NEF91" s="137"/>
      <c r="NEG91" s="137"/>
      <c r="NEH91" s="137"/>
      <c r="NEI91" s="137"/>
      <c r="NEJ91" s="137"/>
      <c r="NEK91" s="137"/>
      <c r="NEL91" s="137"/>
      <c r="NEM91" s="137"/>
      <c r="NEN91" s="137"/>
      <c r="NEO91" s="137"/>
      <c r="NEP91" s="137"/>
      <c r="NEQ91" s="137"/>
      <c r="NER91" s="137"/>
      <c r="NES91" s="137"/>
      <c r="NET91" s="137"/>
      <c r="NEU91" s="137"/>
      <c r="NEV91" s="137"/>
      <c r="NEW91" s="137"/>
      <c r="NEX91" s="137"/>
      <c r="NEY91" s="137"/>
      <c r="NEZ91" s="137"/>
      <c r="NFA91" s="137"/>
      <c r="NFB91" s="137"/>
      <c r="NFC91" s="137"/>
      <c r="NFD91" s="137"/>
      <c r="NFE91" s="137"/>
      <c r="NFF91" s="137"/>
      <c r="NFG91" s="137"/>
      <c r="NFH91" s="137"/>
      <c r="NFI91" s="137"/>
      <c r="NFJ91" s="137"/>
      <c r="NFK91" s="137"/>
      <c r="NFL91" s="137"/>
      <c r="NFM91" s="137"/>
      <c r="NFN91" s="137"/>
      <c r="NFO91" s="137"/>
      <c r="NFP91" s="137"/>
      <c r="NFQ91" s="137"/>
      <c r="NFR91" s="137"/>
      <c r="NFS91" s="137"/>
      <c r="NFT91" s="137"/>
      <c r="NFU91" s="137"/>
      <c r="NFV91" s="137"/>
      <c r="NFW91" s="137"/>
      <c r="NFX91" s="137"/>
      <c r="NFY91" s="137"/>
      <c r="NFZ91" s="137"/>
      <c r="NGA91" s="137"/>
      <c r="NGB91" s="137"/>
      <c r="NGC91" s="137"/>
      <c r="NGD91" s="137"/>
      <c r="NGE91" s="137"/>
      <c r="NGF91" s="137"/>
      <c r="NGG91" s="137"/>
      <c r="NGH91" s="137"/>
      <c r="NGI91" s="137"/>
      <c r="NGJ91" s="137"/>
      <c r="NGK91" s="137"/>
      <c r="NGL91" s="137"/>
      <c r="NGM91" s="137"/>
      <c r="NGN91" s="137"/>
      <c r="NGO91" s="137"/>
      <c r="NGP91" s="137"/>
      <c r="NGQ91" s="137"/>
      <c r="NGR91" s="137"/>
      <c r="NGS91" s="137"/>
      <c r="NGT91" s="137"/>
      <c r="NGU91" s="137"/>
      <c r="NGV91" s="137"/>
      <c r="NGW91" s="137"/>
      <c r="NGX91" s="137"/>
      <c r="NGY91" s="137"/>
      <c r="NGZ91" s="137"/>
      <c r="NHA91" s="137"/>
      <c r="NHB91" s="137"/>
      <c r="NHC91" s="137"/>
      <c r="NHD91" s="137"/>
      <c r="NHE91" s="137"/>
      <c r="NHF91" s="137"/>
      <c r="NHG91" s="137"/>
      <c r="NHH91" s="137"/>
      <c r="NHI91" s="137"/>
      <c r="NHJ91" s="137"/>
      <c r="NHK91" s="137"/>
      <c r="NHL91" s="137"/>
      <c r="NHM91" s="137"/>
      <c r="NHN91" s="137"/>
      <c r="NHO91" s="137"/>
      <c r="NHP91" s="137"/>
      <c r="NHQ91" s="137"/>
      <c r="NHR91" s="137"/>
      <c r="NHS91" s="137"/>
      <c r="NHT91" s="137"/>
      <c r="NHU91" s="137"/>
      <c r="NHV91" s="137"/>
      <c r="NHW91" s="137"/>
      <c r="NHX91" s="137"/>
      <c r="NHY91" s="137"/>
      <c r="NHZ91" s="137"/>
      <c r="NIA91" s="137"/>
      <c r="NIB91" s="137"/>
      <c r="NIC91" s="137"/>
      <c r="NID91" s="137"/>
      <c r="NIE91" s="137"/>
      <c r="NIF91" s="137"/>
      <c r="NIG91" s="137"/>
      <c r="NIH91" s="137"/>
      <c r="NII91" s="137"/>
      <c r="NIJ91" s="137"/>
      <c r="NIK91" s="137"/>
      <c r="NIL91" s="137"/>
      <c r="NIM91" s="137"/>
      <c r="NIN91" s="137"/>
      <c r="NIO91" s="137"/>
      <c r="NIP91" s="137"/>
      <c r="NIQ91" s="137"/>
      <c r="NIR91" s="137"/>
      <c r="NIS91" s="137"/>
      <c r="NIT91" s="137"/>
      <c r="NIU91" s="137"/>
      <c r="NIV91" s="137"/>
      <c r="NIW91" s="137"/>
      <c r="NIX91" s="137"/>
      <c r="NIY91" s="137"/>
      <c r="NIZ91" s="137"/>
      <c r="NJA91" s="137"/>
      <c r="NJB91" s="137"/>
      <c r="NJC91" s="137"/>
      <c r="NJD91" s="137"/>
      <c r="NJE91" s="137"/>
      <c r="NJF91" s="137"/>
      <c r="NJG91" s="137"/>
      <c r="NJH91" s="137"/>
      <c r="NJI91" s="137"/>
      <c r="NJJ91" s="137"/>
      <c r="NJK91" s="137"/>
      <c r="NJL91" s="137"/>
      <c r="NJM91" s="137"/>
      <c r="NJN91" s="137"/>
      <c r="NJO91" s="137"/>
      <c r="NJP91" s="137"/>
      <c r="NJQ91" s="137"/>
      <c r="NJR91" s="137"/>
      <c r="NJS91" s="137"/>
      <c r="NJT91" s="137"/>
      <c r="NJU91" s="137"/>
      <c r="NJV91" s="137"/>
      <c r="NJW91" s="137"/>
      <c r="NJX91" s="137"/>
      <c r="NJY91" s="137"/>
      <c r="NJZ91" s="137"/>
      <c r="NKA91" s="137"/>
      <c r="NKB91" s="137"/>
      <c r="NKC91" s="137"/>
      <c r="NKD91" s="137"/>
      <c r="NKE91" s="137"/>
      <c r="NKF91" s="137"/>
      <c r="NKG91" s="137"/>
      <c r="NKH91" s="137"/>
      <c r="NKI91" s="137"/>
      <c r="NKJ91" s="137"/>
      <c r="NKK91" s="137"/>
      <c r="NKL91" s="137"/>
      <c r="NKM91" s="137"/>
      <c r="NKN91" s="137"/>
      <c r="NKO91" s="137"/>
      <c r="NKP91" s="137"/>
      <c r="NKQ91" s="137"/>
      <c r="NKR91" s="137"/>
      <c r="NKS91" s="137"/>
      <c r="NKT91" s="137"/>
      <c r="NKU91" s="137"/>
      <c r="NKV91" s="137"/>
      <c r="NKW91" s="137"/>
      <c r="NKX91" s="137"/>
      <c r="NKY91" s="137"/>
      <c r="NKZ91" s="137"/>
      <c r="NLA91" s="137"/>
      <c r="NLB91" s="137"/>
      <c r="NLC91" s="137"/>
      <c r="NLD91" s="137"/>
      <c r="NLE91" s="137"/>
      <c r="NLF91" s="137"/>
      <c r="NLG91" s="137"/>
      <c r="NLH91" s="137"/>
      <c r="NLI91" s="137"/>
      <c r="NLJ91" s="137"/>
      <c r="NLK91" s="137"/>
      <c r="NLL91" s="137"/>
      <c r="NLM91" s="137"/>
      <c r="NLN91" s="137"/>
      <c r="NLO91" s="137"/>
      <c r="NLP91" s="137"/>
      <c r="NLQ91" s="137"/>
      <c r="NLR91" s="137"/>
      <c r="NLS91" s="137"/>
      <c r="NLT91" s="137"/>
      <c r="NLU91" s="137"/>
      <c r="NLV91" s="137"/>
      <c r="NLW91" s="137"/>
      <c r="NLX91" s="137"/>
      <c r="NLY91" s="137"/>
      <c r="NLZ91" s="137"/>
      <c r="NMA91" s="137"/>
      <c r="NMB91" s="137"/>
      <c r="NMC91" s="137"/>
      <c r="NMD91" s="137"/>
      <c r="NME91" s="137"/>
      <c r="NMF91" s="137"/>
      <c r="NMG91" s="137"/>
      <c r="NMH91" s="137"/>
      <c r="NMI91" s="137"/>
      <c r="NMJ91" s="137"/>
      <c r="NMK91" s="137"/>
      <c r="NML91" s="137"/>
      <c r="NMM91" s="137"/>
      <c r="NMN91" s="137"/>
      <c r="NMO91" s="137"/>
      <c r="NMP91" s="137"/>
      <c r="NMQ91" s="137"/>
      <c r="NMR91" s="137"/>
      <c r="NMS91" s="137"/>
      <c r="NMT91" s="137"/>
      <c r="NMU91" s="137"/>
      <c r="NMV91" s="137"/>
      <c r="NMW91" s="137"/>
      <c r="NMX91" s="137"/>
      <c r="NMY91" s="137"/>
      <c r="NMZ91" s="137"/>
      <c r="NNA91" s="137"/>
      <c r="NNB91" s="137"/>
      <c r="NNC91" s="137"/>
      <c r="NND91" s="137"/>
      <c r="NNE91" s="137"/>
      <c r="NNF91" s="137"/>
      <c r="NNG91" s="137"/>
      <c r="NNH91" s="137"/>
      <c r="NNI91" s="137"/>
      <c r="NNJ91" s="137"/>
      <c r="NNK91" s="137"/>
      <c r="NNL91" s="137"/>
      <c r="NNM91" s="137"/>
      <c r="NNN91" s="137"/>
      <c r="NNO91" s="137"/>
      <c r="NNP91" s="137"/>
      <c r="NNQ91" s="137"/>
      <c r="NNR91" s="137"/>
      <c r="NNS91" s="137"/>
      <c r="NNT91" s="137"/>
      <c r="NNU91" s="137"/>
      <c r="NNV91" s="137"/>
      <c r="NNW91" s="137"/>
      <c r="NNX91" s="137"/>
      <c r="NNY91" s="137"/>
      <c r="NNZ91" s="137"/>
      <c r="NOA91" s="137"/>
      <c r="NOB91" s="137"/>
      <c r="NOC91" s="137"/>
      <c r="NOD91" s="137"/>
      <c r="NOE91" s="137"/>
      <c r="NOF91" s="137"/>
      <c r="NOG91" s="137"/>
      <c r="NOH91" s="137"/>
      <c r="NOI91" s="137"/>
      <c r="NOJ91" s="137"/>
      <c r="NOK91" s="137"/>
      <c r="NOL91" s="137"/>
      <c r="NOM91" s="137"/>
      <c r="NON91" s="137"/>
      <c r="NOO91" s="137"/>
      <c r="NOP91" s="137"/>
      <c r="NOQ91" s="137"/>
      <c r="NOR91" s="137"/>
      <c r="NOS91" s="137"/>
      <c r="NOT91" s="137"/>
      <c r="NOU91" s="137"/>
      <c r="NOV91" s="137"/>
      <c r="NOW91" s="137"/>
      <c r="NOX91" s="137"/>
      <c r="NOY91" s="137"/>
      <c r="NOZ91" s="137"/>
      <c r="NPA91" s="137"/>
      <c r="NPB91" s="137"/>
      <c r="NPC91" s="137"/>
      <c r="NPD91" s="137"/>
      <c r="NPE91" s="137"/>
      <c r="NPF91" s="137"/>
      <c r="NPG91" s="137"/>
      <c r="NPH91" s="137"/>
      <c r="NPI91" s="137"/>
      <c r="NPJ91" s="137"/>
      <c r="NPK91" s="137"/>
      <c r="NPL91" s="137"/>
      <c r="NPM91" s="137"/>
      <c r="NPN91" s="137"/>
      <c r="NPO91" s="137"/>
      <c r="NPP91" s="137"/>
      <c r="NPQ91" s="137"/>
      <c r="NPR91" s="137"/>
      <c r="NPS91" s="137"/>
      <c r="NPT91" s="137"/>
      <c r="NPU91" s="137"/>
      <c r="NPV91" s="137"/>
      <c r="NPW91" s="137"/>
      <c r="NPX91" s="137"/>
      <c r="NPY91" s="137"/>
      <c r="NPZ91" s="137"/>
      <c r="NQA91" s="137"/>
      <c r="NQB91" s="137"/>
      <c r="NQC91" s="137"/>
      <c r="NQD91" s="137"/>
      <c r="NQE91" s="137"/>
      <c r="NQF91" s="137"/>
      <c r="NQG91" s="137"/>
      <c r="NQH91" s="137"/>
      <c r="NQI91" s="137"/>
      <c r="NQJ91" s="137"/>
      <c r="NQK91" s="137"/>
      <c r="NQL91" s="137"/>
      <c r="NQM91" s="137"/>
      <c r="NQN91" s="137"/>
      <c r="NQO91" s="137"/>
      <c r="NQP91" s="137"/>
      <c r="NQQ91" s="137"/>
      <c r="NQR91" s="137"/>
      <c r="NQS91" s="137"/>
      <c r="NQT91" s="137"/>
      <c r="NQU91" s="137"/>
      <c r="NQV91" s="137"/>
      <c r="NQW91" s="137"/>
      <c r="NQX91" s="137"/>
      <c r="NQY91" s="137"/>
      <c r="NQZ91" s="137"/>
      <c r="NRA91" s="137"/>
      <c r="NRB91" s="137"/>
      <c r="NRC91" s="137"/>
      <c r="NRD91" s="137"/>
      <c r="NRE91" s="137"/>
      <c r="NRF91" s="137"/>
      <c r="NRG91" s="137"/>
      <c r="NRH91" s="137"/>
      <c r="NRI91" s="137"/>
      <c r="NRJ91" s="137"/>
      <c r="NRK91" s="137"/>
      <c r="NRL91" s="137"/>
      <c r="NRM91" s="137"/>
      <c r="NRN91" s="137"/>
      <c r="NRO91" s="137"/>
      <c r="NRP91" s="137"/>
      <c r="NRQ91" s="137"/>
      <c r="NRR91" s="137"/>
      <c r="NRS91" s="137"/>
      <c r="NRT91" s="137"/>
      <c r="NRU91" s="137"/>
      <c r="NRV91" s="137"/>
      <c r="NRW91" s="137"/>
      <c r="NRX91" s="137"/>
      <c r="NRY91" s="137"/>
      <c r="NRZ91" s="137"/>
      <c r="NSA91" s="137"/>
      <c r="NSB91" s="137"/>
      <c r="NSC91" s="137"/>
      <c r="NSD91" s="137"/>
      <c r="NSE91" s="137"/>
      <c r="NSF91" s="137"/>
      <c r="NSG91" s="137"/>
      <c r="NSH91" s="137"/>
      <c r="NSI91" s="137"/>
      <c r="NSJ91" s="137"/>
      <c r="NSK91" s="137"/>
      <c r="NSL91" s="137"/>
      <c r="NSM91" s="137"/>
      <c r="NSN91" s="137"/>
      <c r="NSO91" s="137"/>
      <c r="NSP91" s="137"/>
      <c r="NSQ91" s="137"/>
      <c r="NSR91" s="137"/>
      <c r="NSS91" s="137"/>
      <c r="NST91" s="137"/>
      <c r="NSU91" s="137"/>
      <c r="NSV91" s="137"/>
      <c r="NSW91" s="137"/>
      <c r="NSX91" s="137"/>
      <c r="NSY91" s="137"/>
      <c r="NSZ91" s="137"/>
      <c r="NTA91" s="137"/>
      <c r="NTB91" s="137"/>
      <c r="NTC91" s="137"/>
      <c r="NTD91" s="137"/>
      <c r="NTE91" s="137"/>
      <c r="NTF91" s="137"/>
      <c r="NTG91" s="137"/>
      <c r="NTH91" s="137"/>
      <c r="NTI91" s="137"/>
      <c r="NTJ91" s="137"/>
      <c r="NTK91" s="137"/>
      <c r="NTL91" s="137"/>
      <c r="NTM91" s="137"/>
      <c r="NTN91" s="137"/>
      <c r="NTO91" s="137"/>
      <c r="NTP91" s="137"/>
      <c r="NTQ91" s="137"/>
      <c r="NTR91" s="137"/>
      <c r="NTS91" s="137"/>
      <c r="NTT91" s="137"/>
      <c r="NTU91" s="137"/>
      <c r="NTV91" s="137"/>
      <c r="NTW91" s="137"/>
      <c r="NTX91" s="137"/>
      <c r="NTY91" s="137"/>
      <c r="NTZ91" s="137"/>
      <c r="NUA91" s="137"/>
      <c r="NUB91" s="137"/>
      <c r="NUC91" s="137"/>
      <c r="NUD91" s="137"/>
      <c r="NUE91" s="137"/>
      <c r="NUF91" s="137"/>
      <c r="NUG91" s="137"/>
      <c r="NUH91" s="137"/>
      <c r="NUI91" s="137"/>
      <c r="NUJ91" s="137"/>
      <c r="NUK91" s="137"/>
      <c r="NUL91" s="137"/>
      <c r="NUM91" s="137"/>
      <c r="NUN91" s="137"/>
      <c r="NUO91" s="137"/>
      <c r="NUP91" s="137"/>
      <c r="NUQ91" s="137"/>
      <c r="NUR91" s="137"/>
      <c r="NUS91" s="137"/>
      <c r="NUT91" s="137"/>
      <c r="NUU91" s="137"/>
      <c r="NUV91" s="137"/>
      <c r="NUW91" s="137"/>
      <c r="NUX91" s="137"/>
      <c r="NUY91" s="137"/>
      <c r="NUZ91" s="137"/>
      <c r="NVA91" s="137"/>
      <c r="NVB91" s="137"/>
      <c r="NVC91" s="137"/>
      <c r="NVD91" s="137"/>
      <c r="NVE91" s="137"/>
      <c r="NVF91" s="137"/>
      <c r="NVG91" s="137"/>
      <c r="NVH91" s="137"/>
      <c r="NVI91" s="137"/>
      <c r="NVJ91" s="137"/>
      <c r="NVK91" s="137"/>
      <c r="NVL91" s="137"/>
      <c r="NVM91" s="137"/>
      <c r="NVN91" s="137"/>
      <c r="NVO91" s="137"/>
      <c r="NVP91" s="137"/>
      <c r="NVQ91" s="137"/>
      <c r="NVR91" s="137"/>
      <c r="NVS91" s="137"/>
      <c r="NVT91" s="137"/>
      <c r="NVU91" s="137"/>
      <c r="NVV91" s="137"/>
      <c r="NVW91" s="137"/>
      <c r="NVX91" s="137"/>
      <c r="NVY91" s="137"/>
      <c r="NVZ91" s="137"/>
      <c r="NWA91" s="137"/>
      <c r="NWB91" s="137"/>
      <c r="NWC91" s="137"/>
      <c r="NWD91" s="137"/>
      <c r="NWE91" s="137"/>
      <c r="NWF91" s="137"/>
      <c r="NWG91" s="137"/>
      <c r="NWH91" s="137"/>
      <c r="NWI91" s="137"/>
      <c r="NWJ91" s="137"/>
      <c r="NWK91" s="137"/>
      <c r="NWL91" s="137"/>
      <c r="NWM91" s="137"/>
      <c r="NWN91" s="137"/>
      <c r="NWO91" s="137"/>
      <c r="NWP91" s="137"/>
      <c r="NWQ91" s="137"/>
      <c r="NWR91" s="137"/>
      <c r="NWS91" s="137"/>
      <c r="NWT91" s="137"/>
      <c r="NWU91" s="137"/>
      <c r="NWV91" s="137"/>
      <c r="NWW91" s="137"/>
      <c r="NWX91" s="137"/>
      <c r="NWY91" s="137"/>
      <c r="NWZ91" s="137"/>
      <c r="NXA91" s="137"/>
      <c r="NXB91" s="137"/>
      <c r="NXC91" s="137"/>
      <c r="NXD91" s="137"/>
      <c r="NXE91" s="137"/>
      <c r="NXF91" s="137"/>
      <c r="NXG91" s="137"/>
      <c r="NXH91" s="137"/>
      <c r="NXI91" s="137"/>
      <c r="NXJ91" s="137"/>
      <c r="NXK91" s="137"/>
      <c r="NXL91" s="137"/>
      <c r="NXM91" s="137"/>
      <c r="NXN91" s="137"/>
      <c r="NXO91" s="137"/>
      <c r="NXP91" s="137"/>
      <c r="NXQ91" s="137"/>
      <c r="NXR91" s="137"/>
      <c r="NXS91" s="137"/>
      <c r="NXT91" s="137"/>
      <c r="NXU91" s="137"/>
      <c r="NXV91" s="137"/>
      <c r="NXW91" s="137"/>
      <c r="NXX91" s="137"/>
      <c r="NXY91" s="137"/>
      <c r="NXZ91" s="137"/>
      <c r="NYA91" s="137"/>
      <c r="NYB91" s="137"/>
      <c r="NYC91" s="137"/>
      <c r="NYD91" s="137"/>
      <c r="NYE91" s="137"/>
      <c r="NYF91" s="137"/>
      <c r="NYG91" s="137"/>
      <c r="NYH91" s="137"/>
      <c r="NYI91" s="137"/>
      <c r="NYJ91" s="137"/>
      <c r="NYK91" s="137"/>
      <c r="NYL91" s="137"/>
      <c r="NYM91" s="137"/>
      <c r="NYN91" s="137"/>
      <c r="NYO91" s="137"/>
      <c r="NYP91" s="137"/>
      <c r="NYQ91" s="137"/>
      <c r="NYR91" s="137"/>
      <c r="NYS91" s="137"/>
      <c r="NYT91" s="137"/>
      <c r="NYU91" s="137"/>
      <c r="NYV91" s="137"/>
      <c r="NYW91" s="137"/>
      <c r="NYX91" s="137"/>
      <c r="NYY91" s="137"/>
      <c r="NYZ91" s="137"/>
      <c r="NZA91" s="137"/>
      <c r="NZB91" s="137"/>
      <c r="NZC91" s="137"/>
      <c r="NZD91" s="137"/>
      <c r="NZE91" s="137"/>
      <c r="NZF91" s="137"/>
      <c r="NZG91" s="137"/>
      <c r="NZH91" s="137"/>
      <c r="NZI91" s="137"/>
      <c r="NZJ91" s="137"/>
      <c r="NZK91" s="137"/>
      <c r="NZL91" s="137"/>
      <c r="NZM91" s="137"/>
      <c r="NZN91" s="137"/>
      <c r="NZO91" s="137"/>
      <c r="NZP91" s="137"/>
      <c r="NZQ91" s="137"/>
      <c r="NZR91" s="137"/>
      <c r="NZS91" s="137"/>
      <c r="NZT91" s="137"/>
      <c r="NZU91" s="137"/>
      <c r="NZV91" s="137"/>
      <c r="NZW91" s="137"/>
      <c r="NZX91" s="137"/>
      <c r="NZY91" s="137"/>
      <c r="NZZ91" s="137"/>
      <c r="OAA91" s="137"/>
      <c r="OAB91" s="137"/>
      <c r="OAC91" s="137"/>
      <c r="OAD91" s="137"/>
      <c r="OAE91" s="137"/>
      <c r="OAF91" s="137"/>
      <c r="OAG91" s="137"/>
      <c r="OAH91" s="137"/>
      <c r="OAI91" s="137"/>
      <c r="OAJ91" s="137"/>
      <c r="OAK91" s="137"/>
      <c r="OAL91" s="137"/>
      <c r="OAM91" s="137"/>
      <c r="OAN91" s="137"/>
      <c r="OAO91" s="137"/>
      <c r="OAP91" s="137"/>
      <c r="OAQ91" s="137"/>
      <c r="OAR91" s="137"/>
      <c r="OAS91" s="137"/>
      <c r="OAT91" s="137"/>
      <c r="OAU91" s="137"/>
      <c r="OAV91" s="137"/>
      <c r="OAW91" s="137"/>
      <c r="OAX91" s="137"/>
      <c r="OAY91" s="137"/>
      <c r="OAZ91" s="137"/>
      <c r="OBA91" s="137"/>
      <c r="OBB91" s="137"/>
      <c r="OBC91" s="137"/>
      <c r="OBD91" s="137"/>
      <c r="OBE91" s="137"/>
      <c r="OBF91" s="137"/>
      <c r="OBG91" s="137"/>
      <c r="OBH91" s="137"/>
      <c r="OBI91" s="137"/>
      <c r="OBJ91" s="137"/>
      <c r="OBK91" s="137"/>
      <c r="OBL91" s="137"/>
      <c r="OBM91" s="137"/>
      <c r="OBN91" s="137"/>
      <c r="OBO91" s="137"/>
      <c r="OBP91" s="137"/>
      <c r="OBQ91" s="137"/>
      <c r="OBR91" s="137"/>
      <c r="OBS91" s="137"/>
      <c r="OBT91" s="137"/>
      <c r="OBU91" s="137"/>
      <c r="OBV91" s="137"/>
      <c r="OBW91" s="137"/>
      <c r="OBX91" s="137"/>
      <c r="OBY91" s="137"/>
      <c r="OBZ91" s="137"/>
      <c r="OCA91" s="137"/>
      <c r="OCB91" s="137"/>
      <c r="OCC91" s="137"/>
      <c r="OCD91" s="137"/>
      <c r="OCE91" s="137"/>
      <c r="OCF91" s="137"/>
      <c r="OCG91" s="137"/>
      <c r="OCH91" s="137"/>
      <c r="OCI91" s="137"/>
      <c r="OCJ91" s="137"/>
      <c r="OCK91" s="137"/>
      <c r="OCL91" s="137"/>
      <c r="OCM91" s="137"/>
      <c r="OCN91" s="137"/>
      <c r="OCO91" s="137"/>
      <c r="OCP91" s="137"/>
      <c r="OCQ91" s="137"/>
      <c r="OCR91" s="137"/>
      <c r="OCS91" s="137"/>
      <c r="OCT91" s="137"/>
      <c r="OCU91" s="137"/>
      <c r="OCV91" s="137"/>
      <c r="OCW91" s="137"/>
      <c r="OCX91" s="137"/>
      <c r="OCY91" s="137"/>
      <c r="OCZ91" s="137"/>
      <c r="ODA91" s="137"/>
      <c r="ODB91" s="137"/>
      <c r="ODC91" s="137"/>
      <c r="ODD91" s="137"/>
      <c r="ODE91" s="137"/>
      <c r="ODF91" s="137"/>
      <c r="ODG91" s="137"/>
      <c r="ODH91" s="137"/>
      <c r="ODI91" s="137"/>
      <c r="ODJ91" s="137"/>
      <c r="ODK91" s="137"/>
      <c r="ODL91" s="137"/>
      <c r="ODM91" s="137"/>
      <c r="ODN91" s="137"/>
      <c r="ODO91" s="137"/>
      <c r="ODP91" s="137"/>
      <c r="ODQ91" s="137"/>
      <c r="ODR91" s="137"/>
      <c r="ODS91" s="137"/>
      <c r="ODT91" s="137"/>
      <c r="ODU91" s="137"/>
      <c r="ODV91" s="137"/>
      <c r="ODW91" s="137"/>
      <c r="ODX91" s="137"/>
      <c r="ODY91" s="137"/>
      <c r="ODZ91" s="137"/>
      <c r="OEA91" s="137"/>
      <c r="OEB91" s="137"/>
      <c r="OEC91" s="137"/>
      <c r="OED91" s="137"/>
      <c r="OEE91" s="137"/>
      <c r="OEF91" s="137"/>
      <c r="OEG91" s="137"/>
      <c r="OEH91" s="137"/>
      <c r="OEI91" s="137"/>
      <c r="OEJ91" s="137"/>
      <c r="OEK91" s="137"/>
      <c r="OEL91" s="137"/>
      <c r="OEM91" s="137"/>
      <c r="OEN91" s="137"/>
      <c r="OEO91" s="137"/>
      <c r="OEP91" s="137"/>
      <c r="OEQ91" s="137"/>
      <c r="OER91" s="137"/>
      <c r="OES91" s="137"/>
      <c r="OET91" s="137"/>
      <c r="OEU91" s="137"/>
      <c r="OEV91" s="137"/>
      <c r="OEW91" s="137"/>
      <c r="OEX91" s="137"/>
      <c r="OEY91" s="137"/>
      <c r="OEZ91" s="137"/>
      <c r="OFA91" s="137"/>
      <c r="OFB91" s="137"/>
      <c r="OFC91" s="137"/>
      <c r="OFD91" s="137"/>
      <c r="OFE91" s="137"/>
      <c r="OFF91" s="137"/>
      <c r="OFG91" s="137"/>
      <c r="OFH91" s="137"/>
      <c r="OFI91" s="137"/>
      <c r="OFJ91" s="137"/>
      <c r="OFK91" s="137"/>
      <c r="OFL91" s="137"/>
      <c r="OFM91" s="137"/>
      <c r="OFN91" s="137"/>
      <c r="OFO91" s="137"/>
      <c r="OFP91" s="137"/>
      <c r="OFQ91" s="137"/>
      <c r="OFR91" s="137"/>
      <c r="OFS91" s="137"/>
      <c r="OFT91" s="137"/>
      <c r="OFU91" s="137"/>
      <c r="OFV91" s="137"/>
      <c r="OFW91" s="137"/>
      <c r="OFX91" s="137"/>
      <c r="OFY91" s="137"/>
      <c r="OFZ91" s="137"/>
      <c r="OGA91" s="137"/>
      <c r="OGB91" s="137"/>
      <c r="OGC91" s="137"/>
      <c r="OGD91" s="137"/>
      <c r="OGE91" s="137"/>
      <c r="OGF91" s="137"/>
      <c r="OGG91" s="137"/>
      <c r="OGH91" s="137"/>
      <c r="OGI91" s="137"/>
      <c r="OGJ91" s="137"/>
      <c r="OGK91" s="137"/>
      <c r="OGL91" s="137"/>
      <c r="OGM91" s="137"/>
      <c r="OGN91" s="137"/>
      <c r="OGO91" s="137"/>
      <c r="OGP91" s="137"/>
      <c r="OGQ91" s="137"/>
      <c r="OGR91" s="137"/>
      <c r="OGS91" s="137"/>
      <c r="OGT91" s="137"/>
      <c r="OGU91" s="137"/>
      <c r="OGV91" s="137"/>
      <c r="OGW91" s="137"/>
      <c r="OGX91" s="137"/>
      <c r="OGY91" s="137"/>
      <c r="OGZ91" s="137"/>
      <c r="OHA91" s="137"/>
      <c r="OHB91" s="137"/>
      <c r="OHC91" s="137"/>
      <c r="OHD91" s="137"/>
      <c r="OHE91" s="137"/>
      <c r="OHF91" s="137"/>
      <c r="OHG91" s="137"/>
      <c r="OHH91" s="137"/>
      <c r="OHI91" s="137"/>
      <c r="OHJ91" s="137"/>
      <c r="OHK91" s="137"/>
      <c r="OHL91" s="137"/>
      <c r="OHM91" s="137"/>
      <c r="OHN91" s="137"/>
      <c r="OHO91" s="137"/>
      <c r="OHP91" s="137"/>
      <c r="OHQ91" s="137"/>
      <c r="OHR91" s="137"/>
      <c r="OHS91" s="137"/>
      <c r="OHT91" s="137"/>
      <c r="OHU91" s="137"/>
      <c r="OHV91" s="137"/>
      <c r="OHW91" s="137"/>
      <c r="OHX91" s="137"/>
      <c r="OHY91" s="137"/>
      <c r="OHZ91" s="137"/>
      <c r="OIA91" s="137"/>
      <c r="OIB91" s="137"/>
      <c r="OIC91" s="137"/>
      <c r="OID91" s="137"/>
      <c r="OIE91" s="137"/>
      <c r="OIF91" s="137"/>
      <c r="OIG91" s="137"/>
      <c r="OIH91" s="137"/>
      <c r="OII91" s="137"/>
      <c r="OIJ91" s="137"/>
      <c r="OIK91" s="137"/>
      <c r="OIL91" s="137"/>
      <c r="OIM91" s="137"/>
      <c r="OIN91" s="137"/>
      <c r="OIO91" s="137"/>
      <c r="OIP91" s="137"/>
      <c r="OIQ91" s="137"/>
      <c r="OIR91" s="137"/>
      <c r="OIS91" s="137"/>
      <c r="OIT91" s="137"/>
      <c r="OIU91" s="137"/>
      <c r="OIV91" s="137"/>
      <c r="OIW91" s="137"/>
      <c r="OIX91" s="137"/>
      <c r="OIY91" s="137"/>
      <c r="OIZ91" s="137"/>
      <c r="OJA91" s="137"/>
      <c r="OJB91" s="137"/>
      <c r="OJC91" s="137"/>
      <c r="OJD91" s="137"/>
      <c r="OJE91" s="137"/>
      <c r="OJF91" s="137"/>
      <c r="OJG91" s="137"/>
      <c r="OJH91" s="137"/>
      <c r="OJI91" s="137"/>
      <c r="OJJ91" s="137"/>
      <c r="OJK91" s="137"/>
      <c r="OJL91" s="137"/>
      <c r="OJM91" s="137"/>
      <c r="OJN91" s="137"/>
      <c r="OJO91" s="137"/>
      <c r="OJP91" s="137"/>
      <c r="OJQ91" s="137"/>
      <c r="OJR91" s="137"/>
      <c r="OJS91" s="137"/>
      <c r="OJT91" s="137"/>
      <c r="OJU91" s="137"/>
      <c r="OJV91" s="137"/>
      <c r="OJW91" s="137"/>
      <c r="OJX91" s="137"/>
      <c r="OJY91" s="137"/>
      <c r="OJZ91" s="137"/>
      <c r="OKA91" s="137"/>
      <c r="OKB91" s="137"/>
      <c r="OKC91" s="137"/>
      <c r="OKD91" s="137"/>
      <c r="OKE91" s="137"/>
      <c r="OKF91" s="137"/>
      <c r="OKG91" s="137"/>
      <c r="OKH91" s="137"/>
      <c r="OKI91" s="137"/>
      <c r="OKJ91" s="137"/>
      <c r="OKK91" s="137"/>
      <c r="OKL91" s="137"/>
      <c r="OKM91" s="137"/>
      <c r="OKN91" s="137"/>
      <c r="OKO91" s="137"/>
      <c r="OKP91" s="137"/>
      <c r="OKQ91" s="137"/>
      <c r="OKR91" s="137"/>
      <c r="OKS91" s="137"/>
      <c r="OKT91" s="137"/>
      <c r="OKU91" s="137"/>
      <c r="OKV91" s="137"/>
      <c r="OKW91" s="137"/>
      <c r="OKX91" s="137"/>
      <c r="OKY91" s="137"/>
      <c r="OKZ91" s="137"/>
      <c r="OLA91" s="137"/>
      <c r="OLB91" s="137"/>
      <c r="OLC91" s="137"/>
      <c r="OLD91" s="137"/>
      <c r="OLE91" s="137"/>
      <c r="OLF91" s="137"/>
      <c r="OLG91" s="137"/>
      <c r="OLH91" s="137"/>
      <c r="OLI91" s="137"/>
      <c r="OLJ91" s="137"/>
      <c r="OLK91" s="137"/>
      <c r="OLL91" s="137"/>
      <c r="OLM91" s="137"/>
      <c r="OLN91" s="137"/>
      <c r="OLO91" s="137"/>
      <c r="OLP91" s="137"/>
      <c r="OLQ91" s="137"/>
      <c r="OLR91" s="137"/>
      <c r="OLS91" s="137"/>
      <c r="OLT91" s="137"/>
      <c r="OLU91" s="137"/>
      <c r="OLV91" s="137"/>
      <c r="OLW91" s="137"/>
      <c r="OLX91" s="137"/>
      <c r="OLY91" s="137"/>
      <c r="OLZ91" s="137"/>
      <c r="OMA91" s="137"/>
      <c r="OMB91" s="137"/>
      <c r="OMC91" s="137"/>
      <c r="OMD91" s="137"/>
      <c r="OME91" s="137"/>
      <c r="OMF91" s="137"/>
      <c r="OMG91" s="137"/>
      <c r="OMH91" s="137"/>
      <c r="OMI91" s="137"/>
      <c r="OMJ91" s="137"/>
      <c r="OMK91" s="137"/>
      <c r="OML91" s="137"/>
      <c r="OMM91" s="137"/>
      <c r="OMN91" s="137"/>
      <c r="OMO91" s="137"/>
      <c r="OMP91" s="137"/>
      <c r="OMQ91" s="137"/>
      <c r="OMR91" s="137"/>
      <c r="OMS91" s="137"/>
      <c r="OMT91" s="137"/>
      <c r="OMU91" s="137"/>
      <c r="OMV91" s="137"/>
      <c r="OMW91" s="137"/>
      <c r="OMX91" s="137"/>
      <c r="OMY91" s="137"/>
      <c r="OMZ91" s="137"/>
      <c r="ONA91" s="137"/>
      <c r="ONB91" s="137"/>
      <c r="ONC91" s="137"/>
      <c r="OND91" s="137"/>
      <c r="ONE91" s="137"/>
      <c r="ONF91" s="137"/>
      <c r="ONG91" s="137"/>
      <c r="ONH91" s="137"/>
      <c r="ONI91" s="137"/>
      <c r="ONJ91" s="137"/>
      <c r="ONK91" s="137"/>
      <c r="ONL91" s="137"/>
      <c r="ONM91" s="137"/>
      <c r="ONN91" s="137"/>
      <c r="ONO91" s="137"/>
      <c r="ONP91" s="137"/>
      <c r="ONQ91" s="137"/>
      <c r="ONR91" s="137"/>
      <c r="ONS91" s="137"/>
      <c r="ONT91" s="137"/>
      <c r="ONU91" s="137"/>
      <c r="ONV91" s="137"/>
      <c r="ONW91" s="137"/>
      <c r="ONX91" s="137"/>
      <c r="ONY91" s="137"/>
      <c r="ONZ91" s="137"/>
      <c r="OOA91" s="137"/>
      <c r="OOB91" s="137"/>
      <c r="OOC91" s="137"/>
      <c r="OOD91" s="137"/>
      <c r="OOE91" s="137"/>
      <c r="OOF91" s="137"/>
      <c r="OOG91" s="137"/>
      <c r="OOH91" s="137"/>
      <c r="OOI91" s="137"/>
      <c r="OOJ91" s="137"/>
      <c r="OOK91" s="137"/>
      <c r="OOL91" s="137"/>
      <c r="OOM91" s="137"/>
      <c r="OON91" s="137"/>
      <c r="OOO91" s="137"/>
      <c r="OOP91" s="137"/>
      <c r="OOQ91" s="137"/>
      <c r="OOR91" s="137"/>
      <c r="OOS91" s="137"/>
      <c r="OOT91" s="137"/>
      <c r="OOU91" s="137"/>
      <c r="OOV91" s="137"/>
      <c r="OOW91" s="137"/>
      <c r="OOX91" s="137"/>
      <c r="OOY91" s="137"/>
      <c r="OOZ91" s="137"/>
      <c r="OPA91" s="137"/>
      <c r="OPB91" s="137"/>
      <c r="OPC91" s="137"/>
      <c r="OPD91" s="137"/>
      <c r="OPE91" s="137"/>
      <c r="OPF91" s="137"/>
      <c r="OPG91" s="137"/>
      <c r="OPH91" s="137"/>
      <c r="OPI91" s="137"/>
      <c r="OPJ91" s="137"/>
      <c r="OPK91" s="137"/>
      <c r="OPL91" s="137"/>
      <c r="OPM91" s="137"/>
      <c r="OPN91" s="137"/>
      <c r="OPO91" s="137"/>
      <c r="OPP91" s="137"/>
      <c r="OPQ91" s="137"/>
      <c r="OPR91" s="137"/>
      <c r="OPS91" s="137"/>
      <c r="OPT91" s="137"/>
      <c r="OPU91" s="137"/>
      <c r="OPV91" s="137"/>
      <c r="OPW91" s="137"/>
      <c r="OPX91" s="137"/>
      <c r="OPY91" s="137"/>
      <c r="OPZ91" s="137"/>
      <c r="OQA91" s="137"/>
      <c r="OQB91" s="137"/>
      <c r="OQC91" s="137"/>
      <c r="OQD91" s="137"/>
      <c r="OQE91" s="137"/>
      <c r="OQF91" s="137"/>
      <c r="OQG91" s="137"/>
      <c r="OQH91" s="137"/>
      <c r="OQI91" s="137"/>
      <c r="OQJ91" s="137"/>
      <c r="OQK91" s="137"/>
      <c r="OQL91" s="137"/>
      <c r="OQM91" s="137"/>
      <c r="OQN91" s="137"/>
      <c r="OQO91" s="137"/>
      <c r="OQP91" s="137"/>
      <c r="OQQ91" s="137"/>
      <c r="OQR91" s="137"/>
      <c r="OQS91" s="137"/>
      <c r="OQT91" s="137"/>
      <c r="OQU91" s="137"/>
      <c r="OQV91" s="137"/>
      <c r="OQW91" s="137"/>
      <c r="OQX91" s="137"/>
      <c r="OQY91" s="137"/>
      <c r="OQZ91" s="137"/>
      <c r="ORA91" s="137"/>
      <c r="ORB91" s="137"/>
      <c r="ORC91" s="137"/>
      <c r="ORD91" s="137"/>
      <c r="ORE91" s="137"/>
      <c r="ORF91" s="137"/>
      <c r="ORG91" s="137"/>
      <c r="ORH91" s="137"/>
      <c r="ORI91" s="137"/>
      <c r="ORJ91" s="137"/>
      <c r="ORK91" s="137"/>
      <c r="ORL91" s="137"/>
      <c r="ORM91" s="137"/>
      <c r="ORN91" s="137"/>
      <c r="ORO91" s="137"/>
      <c r="ORP91" s="137"/>
      <c r="ORQ91" s="137"/>
      <c r="ORR91" s="137"/>
      <c r="ORS91" s="137"/>
      <c r="ORT91" s="137"/>
      <c r="ORU91" s="137"/>
      <c r="ORV91" s="137"/>
      <c r="ORW91" s="137"/>
      <c r="ORX91" s="137"/>
      <c r="ORY91" s="137"/>
      <c r="ORZ91" s="137"/>
      <c r="OSA91" s="137"/>
      <c r="OSB91" s="137"/>
      <c r="OSC91" s="137"/>
      <c r="OSD91" s="137"/>
      <c r="OSE91" s="137"/>
      <c r="OSF91" s="137"/>
      <c r="OSG91" s="137"/>
      <c r="OSH91" s="137"/>
      <c r="OSI91" s="137"/>
      <c r="OSJ91" s="137"/>
      <c r="OSK91" s="137"/>
      <c r="OSL91" s="137"/>
      <c r="OSM91" s="137"/>
      <c r="OSN91" s="137"/>
      <c r="OSO91" s="137"/>
      <c r="OSP91" s="137"/>
      <c r="OSQ91" s="137"/>
      <c r="OSR91" s="137"/>
      <c r="OSS91" s="137"/>
      <c r="OST91" s="137"/>
      <c r="OSU91" s="137"/>
      <c r="OSV91" s="137"/>
      <c r="OSW91" s="137"/>
      <c r="OSX91" s="137"/>
      <c r="OSY91" s="137"/>
      <c r="OSZ91" s="137"/>
      <c r="OTA91" s="137"/>
      <c r="OTB91" s="137"/>
      <c r="OTC91" s="137"/>
      <c r="OTD91" s="137"/>
      <c r="OTE91" s="137"/>
      <c r="OTF91" s="137"/>
      <c r="OTG91" s="137"/>
      <c r="OTH91" s="137"/>
      <c r="OTI91" s="137"/>
      <c r="OTJ91" s="137"/>
      <c r="OTK91" s="137"/>
      <c r="OTL91" s="137"/>
      <c r="OTM91" s="137"/>
      <c r="OTN91" s="137"/>
      <c r="OTO91" s="137"/>
      <c r="OTP91" s="137"/>
      <c r="OTQ91" s="137"/>
      <c r="OTR91" s="137"/>
      <c r="OTS91" s="137"/>
      <c r="OTT91" s="137"/>
      <c r="OTU91" s="137"/>
      <c r="OTV91" s="137"/>
      <c r="OTW91" s="137"/>
      <c r="OTX91" s="137"/>
      <c r="OTY91" s="137"/>
      <c r="OTZ91" s="137"/>
      <c r="OUA91" s="137"/>
      <c r="OUB91" s="137"/>
      <c r="OUC91" s="137"/>
      <c r="OUD91" s="137"/>
      <c r="OUE91" s="137"/>
      <c r="OUF91" s="137"/>
      <c r="OUG91" s="137"/>
      <c r="OUH91" s="137"/>
      <c r="OUI91" s="137"/>
      <c r="OUJ91" s="137"/>
      <c r="OUK91" s="137"/>
      <c r="OUL91" s="137"/>
      <c r="OUM91" s="137"/>
      <c r="OUN91" s="137"/>
      <c r="OUO91" s="137"/>
      <c r="OUP91" s="137"/>
      <c r="OUQ91" s="137"/>
      <c r="OUR91" s="137"/>
      <c r="OUS91" s="137"/>
      <c r="OUT91" s="137"/>
      <c r="OUU91" s="137"/>
      <c r="OUV91" s="137"/>
      <c r="OUW91" s="137"/>
      <c r="OUX91" s="137"/>
      <c r="OUY91" s="137"/>
      <c r="OUZ91" s="137"/>
      <c r="OVA91" s="137"/>
      <c r="OVB91" s="137"/>
      <c r="OVC91" s="137"/>
      <c r="OVD91" s="137"/>
      <c r="OVE91" s="137"/>
      <c r="OVF91" s="137"/>
      <c r="OVG91" s="137"/>
      <c r="OVH91" s="137"/>
      <c r="OVI91" s="137"/>
      <c r="OVJ91" s="137"/>
      <c r="OVK91" s="137"/>
      <c r="OVL91" s="137"/>
      <c r="OVM91" s="137"/>
      <c r="OVN91" s="137"/>
      <c r="OVO91" s="137"/>
      <c r="OVP91" s="137"/>
      <c r="OVQ91" s="137"/>
      <c r="OVR91" s="137"/>
      <c r="OVS91" s="137"/>
      <c r="OVT91" s="137"/>
      <c r="OVU91" s="137"/>
      <c r="OVV91" s="137"/>
      <c r="OVW91" s="137"/>
      <c r="OVX91" s="137"/>
      <c r="OVY91" s="137"/>
      <c r="OVZ91" s="137"/>
      <c r="OWA91" s="137"/>
      <c r="OWB91" s="137"/>
      <c r="OWC91" s="137"/>
      <c r="OWD91" s="137"/>
      <c r="OWE91" s="137"/>
      <c r="OWF91" s="137"/>
      <c r="OWG91" s="137"/>
      <c r="OWH91" s="137"/>
      <c r="OWI91" s="137"/>
      <c r="OWJ91" s="137"/>
      <c r="OWK91" s="137"/>
      <c r="OWL91" s="137"/>
      <c r="OWM91" s="137"/>
      <c r="OWN91" s="137"/>
      <c r="OWO91" s="137"/>
      <c r="OWP91" s="137"/>
      <c r="OWQ91" s="137"/>
      <c r="OWR91" s="137"/>
      <c r="OWS91" s="137"/>
      <c r="OWT91" s="137"/>
      <c r="OWU91" s="137"/>
      <c r="OWV91" s="137"/>
      <c r="OWW91" s="137"/>
      <c r="OWX91" s="137"/>
      <c r="OWY91" s="137"/>
      <c r="OWZ91" s="137"/>
      <c r="OXA91" s="137"/>
      <c r="OXB91" s="137"/>
      <c r="OXC91" s="137"/>
      <c r="OXD91" s="137"/>
      <c r="OXE91" s="137"/>
      <c r="OXF91" s="137"/>
      <c r="OXG91" s="137"/>
      <c r="OXH91" s="137"/>
      <c r="OXI91" s="137"/>
      <c r="OXJ91" s="137"/>
      <c r="OXK91" s="137"/>
      <c r="OXL91" s="137"/>
      <c r="OXM91" s="137"/>
      <c r="OXN91" s="137"/>
      <c r="OXO91" s="137"/>
      <c r="OXP91" s="137"/>
      <c r="OXQ91" s="137"/>
      <c r="OXR91" s="137"/>
      <c r="OXS91" s="137"/>
      <c r="OXT91" s="137"/>
      <c r="OXU91" s="137"/>
      <c r="OXV91" s="137"/>
      <c r="OXW91" s="137"/>
      <c r="OXX91" s="137"/>
      <c r="OXY91" s="137"/>
      <c r="OXZ91" s="137"/>
      <c r="OYA91" s="137"/>
      <c r="OYB91" s="137"/>
      <c r="OYC91" s="137"/>
      <c r="OYD91" s="137"/>
      <c r="OYE91" s="137"/>
      <c r="OYF91" s="137"/>
      <c r="OYG91" s="137"/>
      <c r="OYH91" s="137"/>
      <c r="OYI91" s="137"/>
      <c r="OYJ91" s="137"/>
      <c r="OYK91" s="137"/>
      <c r="OYL91" s="137"/>
      <c r="OYM91" s="137"/>
      <c r="OYN91" s="137"/>
      <c r="OYO91" s="137"/>
      <c r="OYP91" s="137"/>
      <c r="OYQ91" s="137"/>
      <c r="OYR91" s="137"/>
      <c r="OYS91" s="137"/>
      <c r="OYT91" s="137"/>
      <c r="OYU91" s="137"/>
      <c r="OYV91" s="137"/>
      <c r="OYW91" s="137"/>
      <c r="OYX91" s="137"/>
      <c r="OYY91" s="137"/>
      <c r="OYZ91" s="137"/>
      <c r="OZA91" s="137"/>
      <c r="OZB91" s="137"/>
      <c r="OZC91" s="137"/>
      <c r="OZD91" s="137"/>
      <c r="OZE91" s="137"/>
      <c r="OZF91" s="137"/>
      <c r="OZG91" s="137"/>
      <c r="OZH91" s="137"/>
      <c r="OZI91" s="137"/>
      <c r="OZJ91" s="137"/>
      <c r="OZK91" s="137"/>
      <c r="OZL91" s="137"/>
      <c r="OZM91" s="137"/>
      <c r="OZN91" s="137"/>
      <c r="OZO91" s="137"/>
      <c r="OZP91" s="137"/>
      <c r="OZQ91" s="137"/>
      <c r="OZR91" s="137"/>
      <c r="OZS91" s="137"/>
      <c r="OZT91" s="137"/>
      <c r="OZU91" s="137"/>
      <c r="OZV91" s="137"/>
      <c r="OZW91" s="137"/>
      <c r="OZX91" s="137"/>
      <c r="OZY91" s="137"/>
      <c r="OZZ91" s="137"/>
      <c r="PAA91" s="137"/>
      <c r="PAB91" s="137"/>
      <c r="PAC91" s="137"/>
      <c r="PAD91" s="137"/>
      <c r="PAE91" s="137"/>
      <c r="PAF91" s="137"/>
      <c r="PAG91" s="137"/>
      <c r="PAH91" s="137"/>
      <c r="PAI91" s="137"/>
      <c r="PAJ91" s="137"/>
      <c r="PAK91" s="137"/>
      <c r="PAL91" s="137"/>
      <c r="PAM91" s="137"/>
      <c r="PAN91" s="137"/>
      <c r="PAO91" s="137"/>
      <c r="PAP91" s="137"/>
      <c r="PAQ91" s="137"/>
      <c r="PAR91" s="137"/>
      <c r="PAS91" s="137"/>
      <c r="PAT91" s="137"/>
      <c r="PAU91" s="137"/>
      <c r="PAV91" s="137"/>
      <c r="PAW91" s="137"/>
      <c r="PAX91" s="137"/>
      <c r="PAY91" s="137"/>
      <c r="PAZ91" s="137"/>
      <c r="PBA91" s="137"/>
      <c r="PBB91" s="137"/>
      <c r="PBC91" s="137"/>
      <c r="PBD91" s="137"/>
      <c r="PBE91" s="137"/>
      <c r="PBF91" s="137"/>
      <c r="PBG91" s="137"/>
      <c r="PBH91" s="137"/>
      <c r="PBI91" s="137"/>
      <c r="PBJ91" s="137"/>
      <c r="PBK91" s="137"/>
      <c r="PBL91" s="137"/>
      <c r="PBM91" s="137"/>
      <c r="PBN91" s="137"/>
      <c r="PBO91" s="137"/>
      <c r="PBP91" s="137"/>
      <c r="PBQ91" s="137"/>
      <c r="PBR91" s="137"/>
      <c r="PBS91" s="137"/>
      <c r="PBT91" s="137"/>
      <c r="PBU91" s="137"/>
      <c r="PBV91" s="137"/>
      <c r="PBW91" s="137"/>
      <c r="PBX91" s="137"/>
      <c r="PBY91" s="137"/>
      <c r="PBZ91" s="137"/>
      <c r="PCA91" s="137"/>
      <c r="PCB91" s="137"/>
      <c r="PCC91" s="137"/>
      <c r="PCD91" s="137"/>
      <c r="PCE91" s="137"/>
      <c r="PCF91" s="137"/>
      <c r="PCG91" s="137"/>
      <c r="PCH91" s="137"/>
      <c r="PCI91" s="137"/>
      <c r="PCJ91" s="137"/>
      <c r="PCK91" s="137"/>
      <c r="PCL91" s="137"/>
      <c r="PCM91" s="137"/>
      <c r="PCN91" s="137"/>
      <c r="PCO91" s="137"/>
      <c r="PCP91" s="137"/>
      <c r="PCQ91" s="137"/>
      <c r="PCR91" s="137"/>
      <c r="PCS91" s="137"/>
      <c r="PCT91" s="137"/>
      <c r="PCU91" s="137"/>
      <c r="PCV91" s="137"/>
      <c r="PCW91" s="137"/>
      <c r="PCX91" s="137"/>
      <c r="PCY91" s="137"/>
      <c r="PCZ91" s="137"/>
      <c r="PDA91" s="137"/>
      <c r="PDB91" s="137"/>
      <c r="PDC91" s="137"/>
      <c r="PDD91" s="137"/>
      <c r="PDE91" s="137"/>
      <c r="PDF91" s="137"/>
      <c r="PDG91" s="137"/>
      <c r="PDH91" s="137"/>
      <c r="PDI91" s="137"/>
      <c r="PDJ91" s="137"/>
      <c r="PDK91" s="137"/>
      <c r="PDL91" s="137"/>
      <c r="PDM91" s="137"/>
      <c r="PDN91" s="137"/>
      <c r="PDO91" s="137"/>
      <c r="PDP91" s="137"/>
      <c r="PDQ91" s="137"/>
      <c r="PDR91" s="137"/>
      <c r="PDS91" s="137"/>
      <c r="PDT91" s="137"/>
      <c r="PDU91" s="137"/>
      <c r="PDV91" s="137"/>
      <c r="PDW91" s="137"/>
      <c r="PDX91" s="137"/>
      <c r="PDY91" s="137"/>
      <c r="PDZ91" s="137"/>
      <c r="PEA91" s="137"/>
      <c r="PEB91" s="137"/>
      <c r="PEC91" s="137"/>
      <c r="PED91" s="137"/>
      <c r="PEE91" s="137"/>
      <c r="PEF91" s="137"/>
      <c r="PEG91" s="137"/>
      <c r="PEH91" s="137"/>
      <c r="PEI91" s="137"/>
      <c r="PEJ91" s="137"/>
      <c r="PEK91" s="137"/>
      <c r="PEL91" s="137"/>
      <c r="PEM91" s="137"/>
      <c r="PEN91" s="137"/>
      <c r="PEO91" s="137"/>
      <c r="PEP91" s="137"/>
      <c r="PEQ91" s="137"/>
      <c r="PER91" s="137"/>
      <c r="PES91" s="137"/>
      <c r="PET91" s="137"/>
      <c r="PEU91" s="137"/>
      <c r="PEV91" s="137"/>
      <c r="PEW91" s="137"/>
      <c r="PEX91" s="137"/>
      <c r="PEY91" s="137"/>
      <c r="PEZ91" s="137"/>
      <c r="PFA91" s="137"/>
      <c r="PFB91" s="137"/>
      <c r="PFC91" s="137"/>
      <c r="PFD91" s="137"/>
      <c r="PFE91" s="137"/>
      <c r="PFF91" s="137"/>
      <c r="PFG91" s="137"/>
      <c r="PFH91" s="137"/>
      <c r="PFI91" s="137"/>
      <c r="PFJ91" s="137"/>
      <c r="PFK91" s="137"/>
      <c r="PFL91" s="137"/>
      <c r="PFM91" s="137"/>
      <c r="PFN91" s="137"/>
      <c r="PFO91" s="137"/>
      <c r="PFP91" s="137"/>
      <c r="PFQ91" s="137"/>
      <c r="PFR91" s="137"/>
      <c r="PFS91" s="137"/>
      <c r="PFT91" s="137"/>
      <c r="PFU91" s="137"/>
      <c r="PFV91" s="137"/>
      <c r="PFW91" s="137"/>
      <c r="PFX91" s="137"/>
      <c r="PFY91" s="137"/>
      <c r="PFZ91" s="137"/>
      <c r="PGA91" s="137"/>
      <c r="PGB91" s="137"/>
      <c r="PGC91" s="137"/>
      <c r="PGD91" s="137"/>
      <c r="PGE91" s="137"/>
      <c r="PGF91" s="137"/>
      <c r="PGG91" s="137"/>
      <c r="PGH91" s="137"/>
      <c r="PGI91" s="137"/>
      <c r="PGJ91" s="137"/>
      <c r="PGK91" s="137"/>
      <c r="PGL91" s="137"/>
      <c r="PGM91" s="137"/>
      <c r="PGN91" s="137"/>
      <c r="PGO91" s="137"/>
      <c r="PGP91" s="137"/>
      <c r="PGQ91" s="137"/>
      <c r="PGR91" s="137"/>
      <c r="PGS91" s="137"/>
      <c r="PGT91" s="137"/>
      <c r="PGU91" s="137"/>
      <c r="PGV91" s="137"/>
      <c r="PGW91" s="137"/>
      <c r="PGX91" s="137"/>
      <c r="PGY91" s="137"/>
      <c r="PGZ91" s="137"/>
      <c r="PHA91" s="137"/>
      <c r="PHB91" s="137"/>
      <c r="PHC91" s="137"/>
      <c r="PHD91" s="137"/>
      <c r="PHE91" s="137"/>
      <c r="PHF91" s="137"/>
      <c r="PHG91" s="137"/>
      <c r="PHH91" s="137"/>
      <c r="PHI91" s="137"/>
      <c r="PHJ91" s="137"/>
      <c r="PHK91" s="137"/>
      <c r="PHL91" s="137"/>
      <c r="PHM91" s="137"/>
      <c r="PHN91" s="137"/>
      <c r="PHO91" s="137"/>
      <c r="PHP91" s="137"/>
      <c r="PHQ91" s="137"/>
      <c r="PHR91" s="137"/>
      <c r="PHS91" s="137"/>
      <c r="PHT91" s="137"/>
      <c r="PHU91" s="137"/>
      <c r="PHV91" s="137"/>
      <c r="PHW91" s="137"/>
      <c r="PHX91" s="137"/>
      <c r="PHY91" s="137"/>
      <c r="PHZ91" s="137"/>
      <c r="PIA91" s="137"/>
      <c r="PIB91" s="137"/>
      <c r="PIC91" s="137"/>
      <c r="PID91" s="137"/>
      <c r="PIE91" s="137"/>
      <c r="PIF91" s="137"/>
      <c r="PIG91" s="137"/>
      <c r="PIH91" s="137"/>
      <c r="PII91" s="137"/>
      <c r="PIJ91" s="137"/>
      <c r="PIK91" s="137"/>
      <c r="PIL91" s="137"/>
      <c r="PIM91" s="137"/>
      <c r="PIN91" s="137"/>
      <c r="PIO91" s="137"/>
      <c r="PIP91" s="137"/>
      <c r="PIQ91" s="137"/>
      <c r="PIR91" s="137"/>
      <c r="PIS91" s="137"/>
      <c r="PIT91" s="137"/>
      <c r="PIU91" s="137"/>
      <c r="PIV91" s="137"/>
      <c r="PIW91" s="137"/>
      <c r="PIX91" s="137"/>
      <c r="PIY91" s="137"/>
      <c r="PIZ91" s="137"/>
      <c r="PJA91" s="137"/>
      <c r="PJB91" s="137"/>
      <c r="PJC91" s="137"/>
      <c r="PJD91" s="137"/>
      <c r="PJE91" s="137"/>
      <c r="PJF91" s="137"/>
      <c r="PJG91" s="137"/>
      <c r="PJH91" s="137"/>
      <c r="PJI91" s="137"/>
      <c r="PJJ91" s="137"/>
      <c r="PJK91" s="137"/>
      <c r="PJL91" s="137"/>
      <c r="PJM91" s="137"/>
      <c r="PJN91" s="137"/>
      <c r="PJO91" s="137"/>
      <c r="PJP91" s="137"/>
      <c r="PJQ91" s="137"/>
      <c r="PJR91" s="137"/>
      <c r="PJS91" s="137"/>
      <c r="PJT91" s="137"/>
      <c r="PJU91" s="137"/>
      <c r="PJV91" s="137"/>
      <c r="PJW91" s="137"/>
      <c r="PJX91" s="137"/>
      <c r="PJY91" s="137"/>
      <c r="PJZ91" s="137"/>
      <c r="PKA91" s="137"/>
      <c r="PKB91" s="137"/>
      <c r="PKC91" s="137"/>
      <c r="PKD91" s="137"/>
      <c r="PKE91" s="137"/>
      <c r="PKF91" s="137"/>
      <c r="PKG91" s="137"/>
      <c r="PKH91" s="137"/>
      <c r="PKI91" s="137"/>
      <c r="PKJ91" s="137"/>
      <c r="PKK91" s="137"/>
      <c r="PKL91" s="137"/>
      <c r="PKM91" s="137"/>
      <c r="PKN91" s="137"/>
      <c r="PKO91" s="137"/>
      <c r="PKP91" s="137"/>
      <c r="PKQ91" s="137"/>
      <c r="PKR91" s="137"/>
      <c r="PKS91" s="137"/>
      <c r="PKT91" s="137"/>
      <c r="PKU91" s="137"/>
      <c r="PKV91" s="137"/>
      <c r="PKW91" s="137"/>
      <c r="PKX91" s="137"/>
      <c r="PKY91" s="137"/>
      <c r="PKZ91" s="137"/>
      <c r="PLA91" s="137"/>
      <c r="PLB91" s="137"/>
      <c r="PLC91" s="137"/>
      <c r="PLD91" s="137"/>
      <c r="PLE91" s="137"/>
      <c r="PLF91" s="137"/>
      <c r="PLG91" s="137"/>
      <c r="PLH91" s="137"/>
      <c r="PLI91" s="137"/>
      <c r="PLJ91" s="137"/>
      <c r="PLK91" s="137"/>
      <c r="PLL91" s="137"/>
      <c r="PLM91" s="137"/>
      <c r="PLN91" s="137"/>
      <c r="PLO91" s="137"/>
      <c r="PLP91" s="137"/>
      <c r="PLQ91" s="137"/>
      <c r="PLR91" s="137"/>
      <c r="PLS91" s="137"/>
      <c r="PLT91" s="137"/>
      <c r="PLU91" s="137"/>
      <c r="PLV91" s="137"/>
      <c r="PLW91" s="137"/>
      <c r="PLX91" s="137"/>
      <c r="PLY91" s="137"/>
      <c r="PLZ91" s="137"/>
      <c r="PMA91" s="137"/>
      <c r="PMB91" s="137"/>
      <c r="PMC91" s="137"/>
      <c r="PMD91" s="137"/>
      <c r="PME91" s="137"/>
      <c r="PMF91" s="137"/>
      <c r="PMG91" s="137"/>
      <c r="PMH91" s="137"/>
      <c r="PMI91" s="137"/>
      <c r="PMJ91" s="137"/>
      <c r="PMK91" s="137"/>
      <c r="PML91" s="137"/>
      <c r="PMM91" s="137"/>
      <c r="PMN91" s="137"/>
      <c r="PMO91" s="137"/>
      <c r="PMP91" s="137"/>
      <c r="PMQ91" s="137"/>
      <c r="PMR91" s="137"/>
      <c r="PMS91" s="137"/>
      <c r="PMT91" s="137"/>
      <c r="PMU91" s="137"/>
      <c r="PMV91" s="137"/>
      <c r="PMW91" s="137"/>
      <c r="PMX91" s="137"/>
      <c r="PMY91" s="137"/>
      <c r="PMZ91" s="137"/>
      <c r="PNA91" s="137"/>
      <c r="PNB91" s="137"/>
      <c r="PNC91" s="137"/>
      <c r="PND91" s="137"/>
      <c r="PNE91" s="137"/>
      <c r="PNF91" s="137"/>
      <c r="PNG91" s="137"/>
      <c r="PNH91" s="137"/>
      <c r="PNI91" s="137"/>
      <c r="PNJ91" s="137"/>
      <c r="PNK91" s="137"/>
      <c r="PNL91" s="137"/>
      <c r="PNM91" s="137"/>
      <c r="PNN91" s="137"/>
      <c r="PNO91" s="137"/>
      <c r="PNP91" s="137"/>
      <c r="PNQ91" s="137"/>
      <c r="PNR91" s="137"/>
      <c r="PNS91" s="137"/>
      <c r="PNT91" s="137"/>
      <c r="PNU91" s="137"/>
      <c r="PNV91" s="137"/>
      <c r="PNW91" s="137"/>
      <c r="PNX91" s="137"/>
      <c r="PNY91" s="137"/>
      <c r="PNZ91" s="137"/>
      <c r="POA91" s="137"/>
      <c r="POB91" s="137"/>
      <c r="POC91" s="137"/>
      <c r="POD91" s="137"/>
      <c r="POE91" s="137"/>
      <c r="POF91" s="137"/>
      <c r="POG91" s="137"/>
      <c r="POH91" s="137"/>
      <c r="POI91" s="137"/>
      <c r="POJ91" s="137"/>
      <c r="POK91" s="137"/>
      <c r="POL91" s="137"/>
      <c r="POM91" s="137"/>
      <c r="PON91" s="137"/>
      <c r="POO91" s="137"/>
      <c r="POP91" s="137"/>
      <c r="POQ91" s="137"/>
      <c r="POR91" s="137"/>
      <c r="POS91" s="137"/>
      <c r="POT91" s="137"/>
      <c r="POU91" s="137"/>
      <c r="POV91" s="137"/>
      <c r="POW91" s="137"/>
      <c r="POX91" s="137"/>
      <c r="POY91" s="137"/>
      <c r="POZ91" s="137"/>
      <c r="PPA91" s="137"/>
      <c r="PPB91" s="137"/>
      <c r="PPC91" s="137"/>
      <c r="PPD91" s="137"/>
      <c r="PPE91" s="137"/>
      <c r="PPF91" s="137"/>
      <c r="PPG91" s="137"/>
      <c r="PPH91" s="137"/>
      <c r="PPI91" s="137"/>
      <c r="PPJ91" s="137"/>
      <c r="PPK91" s="137"/>
      <c r="PPL91" s="137"/>
      <c r="PPM91" s="137"/>
      <c r="PPN91" s="137"/>
      <c r="PPO91" s="137"/>
      <c r="PPP91" s="137"/>
      <c r="PPQ91" s="137"/>
      <c r="PPR91" s="137"/>
      <c r="PPS91" s="137"/>
      <c r="PPT91" s="137"/>
      <c r="PPU91" s="137"/>
      <c r="PPV91" s="137"/>
      <c r="PPW91" s="137"/>
      <c r="PPX91" s="137"/>
      <c r="PPY91" s="137"/>
      <c r="PPZ91" s="137"/>
      <c r="PQA91" s="137"/>
      <c r="PQB91" s="137"/>
      <c r="PQC91" s="137"/>
      <c r="PQD91" s="137"/>
      <c r="PQE91" s="137"/>
      <c r="PQF91" s="137"/>
      <c r="PQG91" s="137"/>
      <c r="PQH91" s="137"/>
      <c r="PQI91" s="137"/>
      <c r="PQJ91" s="137"/>
      <c r="PQK91" s="137"/>
      <c r="PQL91" s="137"/>
      <c r="PQM91" s="137"/>
      <c r="PQN91" s="137"/>
      <c r="PQO91" s="137"/>
      <c r="PQP91" s="137"/>
      <c r="PQQ91" s="137"/>
      <c r="PQR91" s="137"/>
      <c r="PQS91" s="137"/>
      <c r="PQT91" s="137"/>
      <c r="PQU91" s="137"/>
      <c r="PQV91" s="137"/>
      <c r="PQW91" s="137"/>
      <c r="PQX91" s="137"/>
      <c r="PQY91" s="137"/>
      <c r="PQZ91" s="137"/>
      <c r="PRA91" s="137"/>
      <c r="PRB91" s="137"/>
      <c r="PRC91" s="137"/>
      <c r="PRD91" s="137"/>
      <c r="PRE91" s="137"/>
      <c r="PRF91" s="137"/>
      <c r="PRG91" s="137"/>
      <c r="PRH91" s="137"/>
      <c r="PRI91" s="137"/>
      <c r="PRJ91" s="137"/>
      <c r="PRK91" s="137"/>
      <c r="PRL91" s="137"/>
      <c r="PRM91" s="137"/>
      <c r="PRN91" s="137"/>
      <c r="PRO91" s="137"/>
      <c r="PRP91" s="137"/>
      <c r="PRQ91" s="137"/>
      <c r="PRR91" s="137"/>
      <c r="PRS91" s="137"/>
      <c r="PRT91" s="137"/>
      <c r="PRU91" s="137"/>
      <c r="PRV91" s="137"/>
      <c r="PRW91" s="137"/>
      <c r="PRX91" s="137"/>
      <c r="PRY91" s="137"/>
      <c r="PRZ91" s="137"/>
      <c r="PSA91" s="137"/>
      <c r="PSB91" s="137"/>
      <c r="PSC91" s="137"/>
      <c r="PSD91" s="137"/>
      <c r="PSE91" s="137"/>
      <c r="PSF91" s="137"/>
      <c r="PSG91" s="137"/>
      <c r="PSH91" s="137"/>
      <c r="PSI91" s="137"/>
      <c r="PSJ91" s="137"/>
      <c r="PSK91" s="137"/>
      <c r="PSL91" s="137"/>
      <c r="PSM91" s="137"/>
      <c r="PSN91" s="137"/>
      <c r="PSO91" s="137"/>
      <c r="PSP91" s="137"/>
      <c r="PSQ91" s="137"/>
      <c r="PSR91" s="137"/>
      <c r="PSS91" s="137"/>
      <c r="PST91" s="137"/>
      <c r="PSU91" s="137"/>
      <c r="PSV91" s="137"/>
      <c r="PSW91" s="137"/>
      <c r="PSX91" s="137"/>
      <c r="PSY91" s="137"/>
      <c r="PSZ91" s="137"/>
      <c r="PTA91" s="137"/>
      <c r="PTB91" s="137"/>
      <c r="PTC91" s="137"/>
      <c r="PTD91" s="137"/>
      <c r="PTE91" s="137"/>
      <c r="PTF91" s="137"/>
      <c r="PTG91" s="137"/>
      <c r="PTH91" s="137"/>
      <c r="PTI91" s="137"/>
      <c r="PTJ91" s="137"/>
      <c r="PTK91" s="137"/>
      <c r="PTL91" s="137"/>
      <c r="PTM91" s="137"/>
      <c r="PTN91" s="137"/>
      <c r="PTO91" s="137"/>
      <c r="PTP91" s="137"/>
      <c r="PTQ91" s="137"/>
      <c r="PTR91" s="137"/>
      <c r="PTS91" s="137"/>
      <c r="PTT91" s="137"/>
      <c r="PTU91" s="137"/>
      <c r="PTV91" s="137"/>
      <c r="PTW91" s="137"/>
      <c r="PTX91" s="137"/>
      <c r="PTY91" s="137"/>
      <c r="PTZ91" s="137"/>
      <c r="PUA91" s="137"/>
      <c r="PUB91" s="137"/>
      <c r="PUC91" s="137"/>
      <c r="PUD91" s="137"/>
      <c r="PUE91" s="137"/>
      <c r="PUF91" s="137"/>
      <c r="PUG91" s="137"/>
      <c r="PUH91" s="137"/>
      <c r="PUI91" s="137"/>
      <c r="PUJ91" s="137"/>
      <c r="PUK91" s="137"/>
      <c r="PUL91" s="137"/>
      <c r="PUM91" s="137"/>
      <c r="PUN91" s="137"/>
      <c r="PUO91" s="137"/>
      <c r="PUP91" s="137"/>
      <c r="PUQ91" s="137"/>
      <c r="PUR91" s="137"/>
      <c r="PUS91" s="137"/>
      <c r="PUT91" s="137"/>
      <c r="PUU91" s="137"/>
      <c r="PUV91" s="137"/>
      <c r="PUW91" s="137"/>
      <c r="PUX91" s="137"/>
      <c r="PUY91" s="137"/>
      <c r="PUZ91" s="137"/>
      <c r="PVA91" s="137"/>
      <c r="PVB91" s="137"/>
      <c r="PVC91" s="137"/>
      <c r="PVD91" s="137"/>
      <c r="PVE91" s="137"/>
      <c r="PVF91" s="137"/>
      <c r="PVG91" s="137"/>
      <c r="PVH91" s="137"/>
      <c r="PVI91" s="137"/>
      <c r="PVJ91" s="137"/>
      <c r="PVK91" s="137"/>
      <c r="PVL91" s="137"/>
      <c r="PVM91" s="137"/>
      <c r="PVN91" s="137"/>
      <c r="PVO91" s="137"/>
      <c r="PVP91" s="137"/>
      <c r="PVQ91" s="137"/>
      <c r="PVR91" s="137"/>
      <c r="PVS91" s="137"/>
      <c r="PVT91" s="137"/>
      <c r="PVU91" s="137"/>
      <c r="PVV91" s="137"/>
      <c r="PVW91" s="137"/>
      <c r="PVX91" s="137"/>
      <c r="PVY91" s="137"/>
      <c r="PVZ91" s="137"/>
      <c r="PWA91" s="137"/>
      <c r="PWB91" s="137"/>
      <c r="PWC91" s="137"/>
      <c r="PWD91" s="137"/>
      <c r="PWE91" s="137"/>
      <c r="PWF91" s="137"/>
      <c r="PWG91" s="137"/>
      <c r="PWH91" s="137"/>
      <c r="PWI91" s="137"/>
      <c r="PWJ91" s="137"/>
      <c r="PWK91" s="137"/>
      <c r="PWL91" s="137"/>
      <c r="PWM91" s="137"/>
      <c r="PWN91" s="137"/>
      <c r="PWO91" s="137"/>
      <c r="PWP91" s="137"/>
      <c r="PWQ91" s="137"/>
      <c r="PWR91" s="137"/>
      <c r="PWS91" s="137"/>
      <c r="PWT91" s="137"/>
      <c r="PWU91" s="137"/>
      <c r="PWV91" s="137"/>
      <c r="PWW91" s="137"/>
      <c r="PWX91" s="137"/>
      <c r="PWY91" s="137"/>
      <c r="PWZ91" s="137"/>
      <c r="PXA91" s="137"/>
      <c r="PXB91" s="137"/>
      <c r="PXC91" s="137"/>
      <c r="PXD91" s="137"/>
      <c r="PXE91" s="137"/>
      <c r="PXF91" s="137"/>
      <c r="PXG91" s="137"/>
      <c r="PXH91" s="137"/>
      <c r="PXI91" s="137"/>
      <c r="PXJ91" s="137"/>
      <c r="PXK91" s="137"/>
      <c r="PXL91" s="137"/>
      <c r="PXM91" s="137"/>
      <c r="PXN91" s="137"/>
      <c r="PXO91" s="137"/>
      <c r="PXP91" s="137"/>
      <c r="PXQ91" s="137"/>
      <c r="PXR91" s="137"/>
      <c r="PXS91" s="137"/>
      <c r="PXT91" s="137"/>
      <c r="PXU91" s="137"/>
      <c r="PXV91" s="137"/>
      <c r="PXW91" s="137"/>
      <c r="PXX91" s="137"/>
      <c r="PXY91" s="137"/>
      <c r="PXZ91" s="137"/>
      <c r="PYA91" s="137"/>
      <c r="PYB91" s="137"/>
      <c r="PYC91" s="137"/>
      <c r="PYD91" s="137"/>
      <c r="PYE91" s="137"/>
      <c r="PYF91" s="137"/>
      <c r="PYG91" s="137"/>
      <c r="PYH91" s="137"/>
      <c r="PYI91" s="137"/>
      <c r="PYJ91" s="137"/>
      <c r="PYK91" s="137"/>
      <c r="PYL91" s="137"/>
      <c r="PYM91" s="137"/>
      <c r="PYN91" s="137"/>
      <c r="PYO91" s="137"/>
      <c r="PYP91" s="137"/>
      <c r="PYQ91" s="137"/>
      <c r="PYR91" s="137"/>
      <c r="PYS91" s="137"/>
      <c r="PYT91" s="137"/>
      <c r="PYU91" s="137"/>
      <c r="PYV91" s="137"/>
      <c r="PYW91" s="137"/>
      <c r="PYX91" s="137"/>
      <c r="PYY91" s="137"/>
      <c r="PYZ91" s="137"/>
      <c r="PZA91" s="137"/>
      <c r="PZB91" s="137"/>
      <c r="PZC91" s="137"/>
      <c r="PZD91" s="137"/>
      <c r="PZE91" s="137"/>
      <c r="PZF91" s="137"/>
      <c r="PZG91" s="137"/>
      <c r="PZH91" s="137"/>
      <c r="PZI91" s="137"/>
      <c r="PZJ91" s="137"/>
      <c r="PZK91" s="137"/>
      <c r="PZL91" s="137"/>
      <c r="PZM91" s="137"/>
      <c r="PZN91" s="137"/>
      <c r="PZO91" s="137"/>
      <c r="PZP91" s="137"/>
      <c r="PZQ91" s="137"/>
      <c r="PZR91" s="137"/>
      <c r="PZS91" s="137"/>
      <c r="PZT91" s="137"/>
      <c r="PZU91" s="137"/>
      <c r="PZV91" s="137"/>
      <c r="PZW91" s="137"/>
      <c r="PZX91" s="137"/>
      <c r="PZY91" s="137"/>
      <c r="PZZ91" s="137"/>
      <c r="QAA91" s="137"/>
      <c r="QAB91" s="137"/>
      <c r="QAC91" s="137"/>
      <c r="QAD91" s="137"/>
      <c r="QAE91" s="137"/>
      <c r="QAF91" s="137"/>
      <c r="QAG91" s="137"/>
      <c r="QAH91" s="137"/>
      <c r="QAI91" s="137"/>
      <c r="QAJ91" s="137"/>
      <c r="QAK91" s="137"/>
      <c r="QAL91" s="137"/>
      <c r="QAM91" s="137"/>
      <c r="QAN91" s="137"/>
      <c r="QAO91" s="137"/>
      <c r="QAP91" s="137"/>
      <c r="QAQ91" s="137"/>
      <c r="QAR91" s="137"/>
      <c r="QAS91" s="137"/>
      <c r="QAT91" s="137"/>
      <c r="QAU91" s="137"/>
      <c r="QAV91" s="137"/>
      <c r="QAW91" s="137"/>
      <c r="QAX91" s="137"/>
      <c r="QAY91" s="137"/>
      <c r="QAZ91" s="137"/>
      <c r="QBA91" s="137"/>
      <c r="QBB91" s="137"/>
      <c r="QBC91" s="137"/>
      <c r="QBD91" s="137"/>
      <c r="QBE91" s="137"/>
      <c r="QBF91" s="137"/>
      <c r="QBG91" s="137"/>
      <c r="QBH91" s="137"/>
      <c r="QBI91" s="137"/>
      <c r="QBJ91" s="137"/>
      <c r="QBK91" s="137"/>
      <c r="QBL91" s="137"/>
      <c r="QBM91" s="137"/>
      <c r="QBN91" s="137"/>
      <c r="QBO91" s="137"/>
      <c r="QBP91" s="137"/>
      <c r="QBQ91" s="137"/>
      <c r="QBR91" s="137"/>
      <c r="QBS91" s="137"/>
      <c r="QBT91" s="137"/>
      <c r="QBU91" s="137"/>
      <c r="QBV91" s="137"/>
      <c r="QBW91" s="137"/>
      <c r="QBX91" s="137"/>
      <c r="QBY91" s="137"/>
      <c r="QBZ91" s="137"/>
      <c r="QCA91" s="137"/>
      <c r="QCB91" s="137"/>
      <c r="QCC91" s="137"/>
      <c r="QCD91" s="137"/>
      <c r="QCE91" s="137"/>
      <c r="QCF91" s="137"/>
      <c r="QCG91" s="137"/>
      <c r="QCH91" s="137"/>
      <c r="QCI91" s="137"/>
      <c r="QCJ91" s="137"/>
      <c r="QCK91" s="137"/>
      <c r="QCL91" s="137"/>
      <c r="QCM91" s="137"/>
      <c r="QCN91" s="137"/>
      <c r="QCO91" s="137"/>
      <c r="QCP91" s="137"/>
      <c r="QCQ91" s="137"/>
      <c r="QCR91" s="137"/>
      <c r="QCS91" s="137"/>
      <c r="QCT91" s="137"/>
      <c r="QCU91" s="137"/>
      <c r="QCV91" s="137"/>
      <c r="QCW91" s="137"/>
      <c r="QCX91" s="137"/>
      <c r="QCY91" s="137"/>
      <c r="QCZ91" s="137"/>
      <c r="QDA91" s="137"/>
      <c r="QDB91" s="137"/>
      <c r="QDC91" s="137"/>
      <c r="QDD91" s="137"/>
      <c r="QDE91" s="137"/>
      <c r="QDF91" s="137"/>
      <c r="QDG91" s="137"/>
      <c r="QDH91" s="137"/>
      <c r="QDI91" s="137"/>
      <c r="QDJ91" s="137"/>
      <c r="QDK91" s="137"/>
      <c r="QDL91" s="137"/>
      <c r="QDM91" s="137"/>
      <c r="QDN91" s="137"/>
      <c r="QDO91" s="137"/>
      <c r="QDP91" s="137"/>
      <c r="QDQ91" s="137"/>
      <c r="QDR91" s="137"/>
      <c r="QDS91" s="137"/>
      <c r="QDT91" s="137"/>
      <c r="QDU91" s="137"/>
      <c r="QDV91" s="137"/>
      <c r="QDW91" s="137"/>
      <c r="QDX91" s="137"/>
      <c r="QDY91" s="137"/>
      <c r="QDZ91" s="137"/>
      <c r="QEA91" s="137"/>
      <c r="QEB91" s="137"/>
      <c r="QEC91" s="137"/>
      <c r="QED91" s="137"/>
      <c r="QEE91" s="137"/>
      <c r="QEF91" s="137"/>
      <c r="QEG91" s="137"/>
      <c r="QEH91" s="137"/>
      <c r="QEI91" s="137"/>
      <c r="QEJ91" s="137"/>
      <c r="QEK91" s="137"/>
      <c r="QEL91" s="137"/>
      <c r="QEM91" s="137"/>
      <c r="QEN91" s="137"/>
      <c r="QEO91" s="137"/>
      <c r="QEP91" s="137"/>
      <c r="QEQ91" s="137"/>
      <c r="QER91" s="137"/>
      <c r="QES91" s="137"/>
      <c r="QET91" s="137"/>
      <c r="QEU91" s="137"/>
      <c r="QEV91" s="137"/>
      <c r="QEW91" s="137"/>
      <c r="QEX91" s="137"/>
      <c r="QEY91" s="137"/>
      <c r="QEZ91" s="137"/>
      <c r="QFA91" s="137"/>
      <c r="QFB91" s="137"/>
      <c r="QFC91" s="137"/>
      <c r="QFD91" s="137"/>
      <c r="QFE91" s="137"/>
      <c r="QFF91" s="137"/>
      <c r="QFG91" s="137"/>
      <c r="QFH91" s="137"/>
      <c r="QFI91" s="137"/>
      <c r="QFJ91" s="137"/>
      <c r="QFK91" s="137"/>
      <c r="QFL91" s="137"/>
      <c r="QFM91" s="137"/>
      <c r="QFN91" s="137"/>
      <c r="QFO91" s="137"/>
      <c r="QFP91" s="137"/>
      <c r="QFQ91" s="137"/>
      <c r="QFR91" s="137"/>
      <c r="QFS91" s="137"/>
      <c r="QFT91" s="137"/>
      <c r="QFU91" s="137"/>
      <c r="QFV91" s="137"/>
      <c r="QFW91" s="137"/>
      <c r="QFX91" s="137"/>
      <c r="QFY91" s="137"/>
      <c r="QFZ91" s="137"/>
      <c r="QGA91" s="137"/>
      <c r="QGB91" s="137"/>
      <c r="QGC91" s="137"/>
      <c r="QGD91" s="137"/>
      <c r="QGE91" s="137"/>
      <c r="QGF91" s="137"/>
      <c r="QGG91" s="137"/>
      <c r="QGH91" s="137"/>
      <c r="QGI91" s="137"/>
      <c r="QGJ91" s="137"/>
      <c r="QGK91" s="137"/>
      <c r="QGL91" s="137"/>
      <c r="QGM91" s="137"/>
      <c r="QGN91" s="137"/>
      <c r="QGO91" s="137"/>
      <c r="QGP91" s="137"/>
      <c r="QGQ91" s="137"/>
      <c r="QGR91" s="137"/>
      <c r="QGS91" s="137"/>
      <c r="QGT91" s="137"/>
      <c r="QGU91" s="137"/>
      <c r="QGV91" s="137"/>
      <c r="QGW91" s="137"/>
      <c r="QGX91" s="137"/>
      <c r="QGY91" s="137"/>
      <c r="QGZ91" s="137"/>
      <c r="QHA91" s="137"/>
      <c r="QHB91" s="137"/>
      <c r="QHC91" s="137"/>
      <c r="QHD91" s="137"/>
      <c r="QHE91" s="137"/>
      <c r="QHF91" s="137"/>
      <c r="QHG91" s="137"/>
      <c r="QHH91" s="137"/>
      <c r="QHI91" s="137"/>
      <c r="QHJ91" s="137"/>
      <c r="QHK91" s="137"/>
      <c r="QHL91" s="137"/>
      <c r="QHM91" s="137"/>
      <c r="QHN91" s="137"/>
      <c r="QHO91" s="137"/>
      <c r="QHP91" s="137"/>
      <c r="QHQ91" s="137"/>
      <c r="QHR91" s="137"/>
      <c r="QHS91" s="137"/>
      <c r="QHT91" s="137"/>
      <c r="QHU91" s="137"/>
      <c r="QHV91" s="137"/>
      <c r="QHW91" s="137"/>
      <c r="QHX91" s="137"/>
      <c r="QHY91" s="137"/>
      <c r="QHZ91" s="137"/>
      <c r="QIA91" s="137"/>
      <c r="QIB91" s="137"/>
      <c r="QIC91" s="137"/>
      <c r="QID91" s="137"/>
      <c r="QIE91" s="137"/>
      <c r="QIF91" s="137"/>
      <c r="QIG91" s="137"/>
      <c r="QIH91" s="137"/>
      <c r="QII91" s="137"/>
      <c r="QIJ91" s="137"/>
      <c r="QIK91" s="137"/>
      <c r="QIL91" s="137"/>
      <c r="QIM91" s="137"/>
      <c r="QIN91" s="137"/>
      <c r="QIO91" s="137"/>
      <c r="QIP91" s="137"/>
      <c r="QIQ91" s="137"/>
      <c r="QIR91" s="137"/>
      <c r="QIS91" s="137"/>
      <c r="QIT91" s="137"/>
      <c r="QIU91" s="137"/>
      <c r="QIV91" s="137"/>
      <c r="QIW91" s="137"/>
      <c r="QIX91" s="137"/>
      <c r="QIY91" s="137"/>
      <c r="QIZ91" s="137"/>
      <c r="QJA91" s="137"/>
      <c r="QJB91" s="137"/>
      <c r="QJC91" s="137"/>
      <c r="QJD91" s="137"/>
      <c r="QJE91" s="137"/>
      <c r="QJF91" s="137"/>
      <c r="QJG91" s="137"/>
      <c r="QJH91" s="137"/>
      <c r="QJI91" s="137"/>
      <c r="QJJ91" s="137"/>
      <c r="QJK91" s="137"/>
      <c r="QJL91" s="137"/>
      <c r="QJM91" s="137"/>
      <c r="QJN91" s="137"/>
      <c r="QJO91" s="137"/>
      <c r="QJP91" s="137"/>
      <c r="QJQ91" s="137"/>
      <c r="QJR91" s="137"/>
      <c r="QJS91" s="137"/>
      <c r="QJT91" s="137"/>
      <c r="QJU91" s="137"/>
      <c r="QJV91" s="137"/>
      <c r="QJW91" s="137"/>
      <c r="QJX91" s="137"/>
      <c r="QJY91" s="137"/>
      <c r="QJZ91" s="137"/>
      <c r="QKA91" s="137"/>
      <c r="QKB91" s="137"/>
      <c r="QKC91" s="137"/>
      <c r="QKD91" s="137"/>
      <c r="QKE91" s="137"/>
      <c r="QKF91" s="137"/>
      <c r="QKG91" s="137"/>
      <c r="QKH91" s="137"/>
      <c r="QKI91" s="137"/>
      <c r="QKJ91" s="137"/>
      <c r="QKK91" s="137"/>
      <c r="QKL91" s="137"/>
      <c r="QKM91" s="137"/>
      <c r="QKN91" s="137"/>
      <c r="QKO91" s="137"/>
      <c r="QKP91" s="137"/>
      <c r="QKQ91" s="137"/>
      <c r="QKR91" s="137"/>
      <c r="QKS91" s="137"/>
      <c r="QKT91" s="137"/>
      <c r="QKU91" s="137"/>
      <c r="QKV91" s="137"/>
      <c r="QKW91" s="137"/>
      <c r="QKX91" s="137"/>
      <c r="QKY91" s="137"/>
      <c r="QKZ91" s="137"/>
      <c r="QLA91" s="137"/>
      <c r="QLB91" s="137"/>
      <c r="QLC91" s="137"/>
      <c r="QLD91" s="137"/>
      <c r="QLE91" s="137"/>
      <c r="QLF91" s="137"/>
      <c r="QLG91" s="137"/>
      <c r="QLH91" s="137"/>
      <c r="QLI91" s="137"/>
      <c r="QLJ91" s="137"/>
      <c r="QLK91" s="137"/>
      <c r="QLL91" s="137"/>
      <c r="QLM91" s="137"/>
      <c r="QLN91" s="137"/>
      <c r="QLO91" s="137"/>
      <c r="QLP91" s="137"/>
      <c r="QLQ91" s="137"/>
      <c r="QLR91" s="137"/>
      <c r="QLS91" s="137"/>
      <c r="QLT91" s="137"/>
      <c r="QLU91" s="137"/>
      <c r="QLV91" s="137"/>
      <c r="QLW91" s="137"/>
      <c r="QLX91" s="137"/>
      <c r="QLY91" s="137"/>
      <c r="QLZ91" s="137"/>
      <c r="QMA91" s="137"/>
      <c r="QMB91" s="137"/>
      <c r="QMC91" s="137"/>
      <c r="QMD91" s="137"/>
      <c r="QME91" s="137"/>
      <c r="QMF91" s="137"/>
      <c r="QMG91" s="137"/>
      <c r="QMH91" s="137"/>
      <c r="QMI91" s="137"/>
      <c r="QMJ91" s="137"/>
      <c r="QMK91" s="137"/>
      <c r="QML91" s="137"/>
      <c r="QMM91" s="137"/>
      <c r="QMN91" s="137"/>
      <c r="QMO91" s="137"/>
      <c r="QMP91" s="137"/>
      <c r="QMQ91" s="137"/>
      <c r="QMR91" s="137"/>
      <c r="QMS91" s="137"/>
      <c r="QMT91" s="137"/>
      <c r="QMU91" s="137"/>
      <c r="QMV91" s="137"/>
      <c r="QMW91" s="137"/>
      <c r="QMX91" s="137"/>
      <c r="QMY91" s="137"/>
      <c r="QMZ91" s="137"/>
      <c r="QNA91" s="137"/>
      <c r="QNB91" s="137"/>
      <c r="QNC91" s="137"/>
      <c r="QND91" s="137"/>
      <c r="QNE91" s="137"/>
      <c r="QNF91" s="137"/>
      <c r="QNG91" s="137"/>
      <c r="QNH91" s="137"/>
      <c r="QNI91" s="137"/>
      <c r="QNJ91" s="137"/>
      <c r="QNK91" s="137"/>
      <c r="QNL91" s="137"/>
      <c r="QNM91" s="137"/>
      <c r="QNN91" s="137"/>
      <c r="QNO91" s="137"/>
      <c r="QNP91" s="137"/>
      <c r="QNQ91" s="137"/>
      <c r="QNR91" s="137"/>
      <c r="QNS91" s="137"/>
      <c r="QNT91" s="137"/>
      <c r="QNU91" s="137"/>
      <c r="QNV91" s="137"/>
      <c r="QNW91" s="137"/>
      <c r="QNX91" s="137"/>
      <c r="QNY91" s="137"/>
      <c r="QNZ91" s="137"/>
      <c r="QOA91" s="137"/>
      <c r="QOB91" s="137"/>
      <c r="QOC91" s="137"/>
      <c r="QOD91" s="137"/>
      <c r="QOE91" s="137"/>
      <c r="QOF91" s="137"/>
      <c r="QOG91" s="137"/>
      <c r="QOH91" s="137"/>
      <c r="QOI91" s="137"/>
      <c r="QOJ91" s="137"/>
      <c r="QOK91" s="137"/>
      <c r="QOL91" s="137"/>
      <c r="QOM91" s="137"/>
      <c r="QON91" s="137"/>
      <c r="QOO91" s="137"/>
      <c r="QOP91" s="137"/>
      <c r="QOQ91" s="137"/>
      <c r="QOR91" s="137"/>
      <c r="QOS91" s="137"/>
      <c r="QOT91" s="137"/>
      <c r="QOU91" s="137"/>
      <c r="QOV91" s="137"/>
      <c r="QOW91" s="137"/>
      <c r="QOX91" s="137"/>
      <c r="QOY91" s="137"/>
      <c r="QOZ91" s="137"/>
      <c r="QPA91" s="137"/>
      <c r="QPB91" s="137"/>
      <c r="QPC91" s="137"/>
      <c r="QPD91" s="137"/>
      <c r="QPE91" s="137"/>
      <c r="QPF91" s="137"/>
      <c r="QPG91" s="137"/>
      <c r="QPH91" s="137"/>
      <c r="QPI91" s="137"/>
      <c r="QPJ91" s="137"/>
      <c r="QPK91" s="137"/>
      <c r="QPL91" s="137"/>
      <c r="QPM91" s="137"/>
      <c r="QPN91" s="137"/>
      <c r="QPO91" s="137"/>
      <c r="QPP91" s="137"/>
      <c r="QPQ91" s="137"/>
      <c r="QPR91" s="137"/>
      <c r="QPS91" s="137"/>
      <c r="QPT91" s="137"/>
      <c r="QPU91" s="137"/>
      <c r="QPV91" s="137"/>
      <c r="QPW91" s="137"/>
      <c r="QPX91" s="137"/>
      <c r="QPY91" s="137"/>
      <c r="QPZ91" s="137"/>
      <c r="QQA91" s="137"/>
      <c r="QQB91" s="137"/>
      <c r="QQC91" s="137"/>
      <c r="QQD91" s="137"/>
      <c r="QQE91" s="137"/>
      <c r="QQF91" s="137"/>
      <c r="QQG91" s="137"/>
      <c r="QQH91" s="137"/>
      <c r="QQI91" s="137"/>
      <c r="QQJ91" s="137"/>
      <c r="QQK91" s="137"/>
      <c r="QQL91" s="137"/>
      <c r="QQM91" s="137"/>
      <c r="QQN91" s="137"/>
      <c r="QQO91" s="137"/>
      <c r="QQP91" s="137"/>
      <c r="QQQ91" s="137"/>
      <c r="QQR91" s="137"/>
      <c r="QQS91" s="137"/>
      <c r="QQT91" s="137"/>
      <c r="QQU91" s="137"/>
      <c r="QQV91" s="137"/>
      <c r="QQW91" s="137"/>
      <c r="QQX91" s="137"/>
      <c r="QQY91" s="137"/>
      <c r="QQZ91" s="137"/>
      <c r="QRA91" s="137"/>
      <c r="QRB91" s="137"/>
      <c r="QRC91" s="137"/>
      <c r="QRD91" s="137"/>
      <c r="QRE91" s="137"/>
      <c r="QRF91" s="137"/>
      <c r="QRG91" s="137"/>
      <c r="QRH91" s="137"/>
      <c r="QRI91" s="137"/>
      <c r="QRJ91" s="137"/>
      <c r="QRK91" s="137"/>
      <c r="QRL91" s="137"/>
      <c r="QRM91" s="137"/>
      <c r="QRN91" s="137"/>
      <c r="QRO91" s="137"/>
      <c r="QRP91" s="137"/>
      <c r="QRQ91" s="137"/>
      <c r="QRR91" s="137"/>
      <c r="QRS91" s="137"/>
      <c r="QRT91" s="137"/>
      <c r="QRU91" s="137"/>
      <c r="QRV91" s="137"/>
      <c r="QRW91" s="137"/>
      <c r="QRX91" s="137"/>
      <c r="QRY91" s="137"/>
      <c r="QRZ91" s="137"/>
      <c r="QSA91" s="137"/>
      <c r="QSB91" s="137"/>
      <c r="QSC91" s="137"/>
      <c r="QSD91" s="137"/>
      <c r="QSE91" s="137"/>
      <c r="QSF91" s="137"/>
      <c r="QSG91" s="137"/>
      <c r="QSH91" s="137"/>
      <c r="QSI91" s="137"/>
      <c r="QSJ91" s="137"/>
      <c r="QSK91" s="137"/>
      <c r="QSL91" s="137"/>
      <c r="QSM91" s="137"/>
      <c r="QSN91" s="137"/>
      <c r="QSO91" s="137"/>
      <c r="QSP91" s="137"/>
      <c r="QSQ91" s="137"/>
      <c r="QSR91" s="137"/>
      <c r="QSS91" s="137"/>
      <c r="QST91" s="137"/>
      <c r="QSU91" s="137"/>
      <c r="QSV91" s="137"/>
      <c r="QSW91" s="137"/>
      <c r="QSX91" s="137"/>
      <c r="QSY91" s="137"/>
      <c r="QSZ91" s="137"/>
      <c r="QTA91" s="137"/>
      <c r="QTB91" s="137"/>
      <c r="QTC91" s="137"/>
      <c r="QTD91" s="137"/>
      <c r="QTE91" s="137"/>
      <c r="QTF91" s="137"/>
      <c r="QTG91" s="137"/>
      <c r="QTH91" s="137"/>
      <c r="QTI91" s="137"/>
      <c r="QTJ91" s="137"/>
      <c r="QTK91" s="137"/>
      <c r="QTL91" s="137"/>
      <c r="QTM91" s="137"/>
      <c r="QTN91" s="137"/>
      <c r="QTO91" s="137"/>
      <c r="QTP91" s="137"/>
      <c r="QTQ91" s="137"/>
      <c r="QTR91" s="137"/>
      <c r="QTS91" s="137"/>
      <c r="QTT91" s="137"/>
      <c r="QTU91" s="137"/>
      <c r="QTV91" s="137"/>
      <c r="QTW91" s="137"/>
      <c r="QTX91" s="137"/>
      <c r="QTY91" s="137"/>
      <c r="QTZ91" s="137"/>
      <c r="QUA91" s="137"/>
      <c r="QUB91" s="137"/>
      <c r="QUC91" s="137"/>
      <c r="QUD91" s="137"/>
      <c r="QUE91" s="137"/>
      <c r="QUF91" s="137"/>
      <c r="QUG91" s="137"/>
      <c r="QUH91" s="137"/>
      <c r="QUI91" s="137"/>
      <c r="QUJ91" s="137"/>
      <c r="QUK91" s="137"/>
      <c r="QUL91" s="137"/>
      <c r="QUM91" s="137"/>
      <c r="QUN91" s="137"/>
      <c r="QUO91" s="137"/>
      <c r="QUP91" s="137"/>
      <c r="QUQ91" s="137"/>
      <c r="QUR91" s="137"/>
      <c r="QUS91" s="137"/>
      <c r="QUT91" s="137"/>
      <c r="QUU91" s="137"/>
      <c r="QUV91" s="137"/>
      <c r="QUW91" s="137"/>
      <c r="QUX91" s="137"/>
      <c r="QUY91" s="137"/>
      <c r="QUZ91" s="137"/>
      <c r="QVA91" s="137"/>
      <c r="QVB91" s="137"/>
      <c r="QVC91" s="137"/>
      <c r="QVD91" s="137"/>
      <c r="QVE91" s="137"/>
      <c r="QVF91" s="137"/>
      <c r="QVG91" s="137"/>
      <c r="QVH91" s="137"/>
      <c r="QVI91" s="137"/>
      <c r="QVJ91" s="137"/>
      <c r="QVK91" s="137"/>
      <c r="QVL91" s="137"/>
      <c r="QVM91" s="137"/>
      <c r="QVN91" s="137"/>
      <c r="QVO91" s="137"/>
      <c r="QVP91" s="137"/>
      <c r="QVQ91" s="137"/>
      <c r="QVR91" s="137"/>
      <c r="QVS91" s="137"/>
      <c r="QVT91" s="137"/>
      <c r="QVU91" s="137"/>
      <c r="QVV91" s="137"/>
      <c r="QVW91" s="137"/>
      <c r="QVX91" s="137"/>
      <c r="QVY91" s="137"/>
      <c r="QVZ91" s="137"/>
      <c r="QWA91" s="137"/>
      <c r="QWB91" s="137"/>
      <c r="QWC91" s="137"/>
      <c r="QWD91" s="137"/>
      <c r="QWE91" s="137"/>
      <c r="QWF91" s="137"/>
      <c r="QWG91" s="137"/>
      <c r="QWH91" s="137"/>
      <c r="QWI91" s="137"/>
      <c r="QWJ91" s="137"/>
      <c r="QWK91" s="137"/>
      <c r="QWL91" s="137"/>
      <c r="QWM91" s="137"/>
      <c r="QWN91" s="137"/>
      <c r="QWO91" s="137"/>
      <c r="QWP91" s="137"/>
      <c r="QWQ91" s="137"/>
      <c r="QWR91" s="137"/>
      <c r="QWS91" s="137"/>
      <c r="QWT91" s="137"/>
      <c r="QWU91" s="137"/>
      <c r="QWV91" s="137"/>
      <c r="QWW91" s="137"/>
      <c r="QWX91" s="137"/>
      <c r="QWY91" s="137"/>
      <c r="QWZ91" s="137"/>
      <c r="QXA91" s="137"/>
      <c r="QXB91" s="137"/>
      <c r="QXC91" s="137"/>
      <c r="QXD91" s="137"/>
      <c r="QXE91" s="137"/>
      <c r="QXF91" s="137"/>
      <c r="QXG91" s="137"/>
      <c r="QXH91" s="137"/>
      <c r="QXI91" s="137"/>
      <c r="QXJ91" s="137"/>
      <c r="QXK91" s="137"/>
      <c r="QXL91" s="137"/>
      <c r="QXM91" s="137"/>
      <c r="QXN91" s="137"/>
      <c r="QXO91" s="137"/>
      <c r="QXP91" s="137"/>
      <c r="QXQ91" s="137"/>
      <c r="QXR91" s="137"/>
      <c r="QXS91" s="137"/>
      <c r="QXT91" s="137"/>
      <c r="QXU91" s="137"/>
      <c r="QXV91" s="137"/>
      <c r="QXW91" s="137"/>
      <c r="QXX91" s="137"/>
      <c r="QXY91" s="137"/>
      <c r="QXZ91" s="137"/>
      <c r="QYA91" s="137"/>
      <c r="QYB91" s="137"/>
      <c r="QYC91" s="137"/>
      <c r="QYD91" s="137"/>
      <c r="QYE91" s="137"/>
      <c r="QYF91" s="137"/>
      <c r="QYG91" s="137"/>
      <c r="QYH91" s="137"/>
      <c r="QYI91" s="137"/>
      <c r="QYJ91" s="137"/>
      <c r="QYK91" s="137"/>
      <c r="QYL91" s="137"/>
      <c r="QYM91" s="137"/>
      <c r="QYN91" s="137"/>
      <c r="QYO91" s="137"/>
      <c r="QYP91" s="137"/>
      <c r="QYQ91" s="137"/>
      <c r="QYR91" s="137"/>
      <c r="QYS91" s="137"/>
      <c r="QYT91" s="137"/>
      <c r="QYU91" s="137"/>
      <c r="QYV91" s="137"/>
      <c r="QYW91" s="137"/>
      <c r="QYX91" s="137"/>
      <c r="QYY91" s="137"/>
      <c r="QYZ91" s="137"/>
      <c r="QZA91" s="137"/>
      <c r="QZB91" s="137"/>
      <c r="QZC91" s="137"/>
      <c r="QZD91" s="137"/>
      <c r="QZE91" s="137"/>
      <c r="QZF91" s="137"/>
      <c r="QZG91" s="137"/>
      <c r="QZH91" s="137"/>
      <c r="QZI91" s="137"/>
      <c r="QZJ91" s="137"/>
      <c r="QZK91" s="137"/>
      <c r="QZL91" s="137"/>
      <c r="QZM91" s="137"/>
      <c r="QZN91" s="137"/>
      <c r="QZO91" s="137"/>
      <c r="QZP91" s="137"/>
      <c r="QZQ91" s="137"/>
      <c r="QZR91" s="137"/>
      <c r="QZS91" s="137"/>
      <c r="QZT91" s="137"/>
      <c r="QZU91" s="137"/>
      <c r="QZV91" s="137"/>
      <c r="QZW91" s="137"/>
      <c r="QZX91" s="137"/>
      <c r="QZY91" s="137"/>
      <c r="QZZ91" s="137"/>
      <c r="RAA91" s="137"/>
      <c r="RAB91" s="137"/>
      <c r="RAC91" s="137"/>
      <c r="RAD91" s="137"/>
      <c r="RAE91" s="137"/>
      <c r="RAF91" s="137"/>
      <c r="RAG91" s="137"/>
      <c r="RAH91" s="137"/>
      <c r="RAI91" s="137"/>
      <c r="RAJ91" s="137"/>
      <c r="RAK91" s="137"/>
      <c r="RAL91" s="137"/>
      <c r="RAM91" s="137"/>
      <c r="RAN91" s="137"/>
      <c r="RAO91" s="137"/>
      <c r="RAP91" s="137"/>
      <c r="RAQ91" s="137"/>
      <c r="RAR91" s="137"/>
      <c r="RAS91" s="137"/>
      <c r="RAT91" s="137"/>
      <c r="RAU91" s="137"/>
      <c r="RAV91" s="137"/>
      <c r="RAW91" s="137"/>
      <c r="RAX91" s="137"/>
      <c r="RAY91" s="137"/>
      <c r="RAZ91" s="137"/>
      <c r="RBA91" s="137"/>
      <c r="RBB91" s="137"/>
      <c r="RBC91" s="137"/>
      <c r="RBD91" s="137"/>
      <c r="RBE91" s="137"/>
      <c r="RBF91" s="137"/>
      <c r="RBG91" s="137"/>
      <c r="RBH91" s="137"/>
      <c r="RBI91" s="137"/>
      <c r="RBJ91" s="137"/>
      <c r="RBK91" s="137"/>
      <c r="RBL91" s="137"/>
      <c r="RBM91" s="137"/>
      <c r="RBN91" s="137"/>
      <c r="RBO91" s="137"/>
      <c r="RBP91" s="137"/>
      <c r="RBQ91" s="137"/>
      <c r="RBR91" s="137"/>
      <c r="RBS91" s="137"/>
      <c r="RBT91" s="137"/>
      <c r="RBU91" s="137"/>
      <c r="RBV91" s="137"/>
      <c r="RBW91" s="137"/>
      <c r="RBX91" s="137"/>
      <c r="RBY91" s="137"/>
      <c r="RBZ91" s="137"/>
      <c r="RCA91" s="137"/>
      <c r="RCB91" s="137"/>
      <c r="RCC91" s="137"/>
      <c r="RCD91" s="137"/>
      <c r="RCE91" s="137"/>
      <c r="RCF91" s="137"/>
      <c r="RCG91" s="137"/>
      <c r="RCH91" s="137"/>
      <c r="RCI91" s="137"/>
      <c r="RCJ91" s="137"/>
      <c r="RCK91" s="137"/>
      <c r="RCL91" s="137"/>
      <c r="RCM91" s="137"/>
      <c r="RCN91" s="137"/>
      <c r="RCO91" s="137"/>
      <c r="RCP91" s="137"/>
      <c r="RCQ91" s="137"/>
      <c r="RCR91" s="137"/>
      <c r="RCS91" s="137"/>
      <c r="RCT91" s="137"/>
      <c r="RCU91" s="137"/>
      <c r="RCV91" s="137"/>
      <c r="RCW91" s="137"/>
      <c r="RCX91" s="137"/>
      <c r="RCY91" s="137"/>
      <c r="RCZ91" s="137"/>
      <c r="RDA91" s="137"/>
      <c r="RDB91" s="137"/>
      <c r="RDC91" s="137"/>
      <c r="RDD91" s="137"/>
      <c r="RDE91" s="137"/>
      <c r="RDF91" s="137"/>
      <c r="RDG91" s="137"/>
      <c r="RDH91" s="137"/>
      <c r="RDI91" s="137"/>
      <c r="RDJ91" s="137"/>
      <c r="RDK91" s="137"/>
      <c r="RDL91" s="137"/>
      <c r="RDM91" s="137"/>
      <c r="RDN91" s="137"/>
      <c r="RDO91" s="137"/>
      <c r="RDP91" s="137"/>
      <c r="RDQ91" s="137"/>
      <c r="RDR91" s="137"/>
      <c r="RDS91" s="137"/>
      <c r="RDT91" s="137"/>
      <c r="RDU91" s="137"/>
      <c r="RDV91" s="137"/>
      <c r="RDW91" s="137"/>
      <c r="RDX91" s="137"/>
      <c r="RDY91" s="137"/>
      <c r="RDZ91" s="137"/>
      <c r="REA91" s="137"/>
      <c r="REB91" s="137"/>
      <c r="REC91" s="137"/>
      <c r="RED91" s="137"/>
      <c r="REE91" s="137"/>
      <c r="REF91" s="137"/>
      <c r="REG91" s="137"/>
      <c r="REH91" s="137"/>
      <c r="REI91" s="137"/>
      <c r="REJ91" s="137"/>
      <c r="REK91" s="137"/>
      <c r="REL91" s="137"/>
      <c r="REM91" s="137"/>
      <c r="REN91" s="137"/>
      <c r="REO91" s="137"/>
      <c r="REP91" s="137"/>
      <c r="REQ91" s="137"/>
      <c r="RER91" s="137"/>
      <c r="RES91" s="137"/>
      <c r="RET91" s="137"/>
      <c r="REU91" s="137"/>
      <c r="REV91" s="137"/>
      <c r="REW91" s="137"/>
      <c r="REX91" s="137"/>
      <c r="REY91" s="137"/>
      <c r="REZ91" s="137"/>
      <c r="RFA91" s="137"/>
      <c r="RFB91" s="137"/>
      <c r="RFC91" s="137"/>
      <c r="RFD91" s="137"/>
      <c r="RFE91" s="137"/>
      <c r="RFF91" s="137"/>
      <c r="RFG91" s="137"/>
      <c r="RFH91" s="137"/>
      <c r="RFI91" s="137"/>
      <c r="RFJ91" s="137"/>
      <c r="RFK91" s="137"/>
      <c r="RFL91" s="137"/>
      <c r="RFM91" s="137"/>
      <c r="RFN91" s="137"/>
      <c r="RFO91" s="137"/>
      <c r="RFP91" s="137"/>
      <c r="RFQ91" s="137"/>
      <c r="RFR91" s="137"/>
      <c r="RFS91" s="137"/>
      <c r="RFT91" s="137"/>
      <c r="RFU91" s="137"/>
      <c r="RFV91" s="137"/>
      <c r="RFW91" s="137"/>
      <c r="RFX91" s="137"/>
      <c r="RFY91" s="137"/>
      <c r="RFZ91" s="137"/>
      <c r="RGA91" s="137"/>
      <c r="RGB91" s="137"/>
      <c r="RGC91" s="137"/>
      <c r="RGD91" s="137"/>
      <c r="RGE91" s="137"/>
      <c r="RGF91" s="137"/>
      <c r="RGG91" s="137"/>
      <c r="RGH91" s="137"/>
      <c r="RGI91" s="137"/>
      <c r="RGJ91" s="137"/>
      <c r="RGK91" s="137"/>
      <c r="RGL91" s="137"/>
      <c r="RGM91" s="137"/>
      <c r="RGN91" s="137"/>
      <c r="RGO91" s="137"/>
      <c r="RGP91" s="137"/>
      <c r="RGQ91" s="137"/>
      <c r="RGR91" s="137"/>
      <c r="RGS91" s="137"/>
      <c r="RGT91" s="137"/>
      <c r="RGU91" s="137"/>
      <c r="RGV91" s="137"/>
      <c r="RGW91" s="137"/>
      <c r="RGX91" s="137"/>
      <c r="RGY91" s="137"/>
      <c r="RGZ91" s="137"/>
      <c r="RHA91" s="137"/>
      <c r="RHB91" s="137"/>
      <c r="RHC91" s="137"/>
      <c r="RHD91" s="137"/>
      <c r="RHE91" s="137"/>
      <c r="RHF91" s="137"/>
      <c r="RHG91" s="137"/>
      <c r="RHH91" s="137"/>
      <c r="RHI91" s="137"/>
      <c r="RHJ91" s="137"/>
      <c r="RHK91" s="137"/>
      <c r="RHL91" s="137"/>
      <c r="RHM91" s="137"/>
      <c r="RHN91" s="137"/>
      <c r="RHO91" s="137"/>
      <c r="RHP91" s="137"/>
      <c r="RHQ91" s="137"/>
      <c r="RHR91" s="137"/>
      <c r="RHS91" s="137"/>
      <c r="RHT91" s="137"/>
      <c r="RHU91" s="137"/>
      <c r="RHV91" s="137"/>
      <c r="RHW91" s="137"/>
      <c r="RHX91" s="137"/>
      <c r="RHY91" s="137"/>
      <c r="RHZ91" s="137"/>
      <c r="RIA91" s="137"/>
      <c r="RIB91" s="137"/>
      <c r="RIC91" s="137"/>
      <c r="RID91" s="137"/>
      <c r="RIE91" s="137"/>
      <c r="RIF91" s="137"/>
      <c r="RIG91" s="137"/>
      <c r="RIH91" s="137"/>
      <c r="RII91" s="137"/>
      <c r="RIJ91" s="137"/>
      <c r="RIK91" s="137"/>
      <c r="RIL91" s="137"/>
      <c r="RIM91" s="137"/>
      <c r="RIN91" s="137"/>
      <c r="RIO91" s="137"/>
      <c r="RIP91" s="137"/>
      <c r="RIQ91" s="137"/>
      <c r="RIR91" s="137"/>
      <c r="RIS91" s="137"/>
      <c r="RIT91" s="137"/>
      <c r="RIU91" s="137"/>
      <c r="RIV91" s="137"/>
      <c r="RIW91" s="137"/>
      <c r="RIX91" s="137"/>
      <c r="RIY91" s="137"/>
      <c r="RIZ91" s="137"/>
      <c r="RJA91" s="137"/>
      <c r="RJB91" s="137"/>
      <c r="RJC91" s="137"/>
      <c r="RJD91" s="137"/>
      <c r="RJE91" s="137"/>
      <c r="RJF91" s="137"/>
      <c r="RJG91" s="137"/>
      <c r="RJH91" s="137"/>
      <c r="RJI91" s="137"/>
      <c r="RJJ91" s="137"/>
      <c r="RJK91" s="137"/>
      <c r="RJL91" s="137"/>
      <c r="RJM91" s="137"/>
      <c r="RJN91" s="137"/>
      <c r="RJO91" s="137"/>
      <c r="RJP91" s="137"/>
      <c r="RJQ91" s="137"/>
      <c r="RJR91" s="137"/>
      <c r="RJS91" s="137"/>
      <c r="RJT91" s="137"/>
      <c r="RJU91" s="137"/>
      <c r="RJV91" s="137"/>
      <c r="RJW91" s="137"/>
      <c r="RJX91" s="137"/>
      <c r="RJY91" s="137"/>
      <c r="RJZ91" s="137"/>
      <c r="RKA91" s="137"/>
      <c r="RKB91" s="137"/>
      <c r="RKC91" s="137"/>
      <c r="RKD91" s="137"/>
      <c r="RKE91" s="137"/>
      <c r="RKF91" s="137"/>
      <c r="RKG91" s="137"/>
      <c r="RKH91" s="137"/>
      <c r="RKI91" s="137"/>
      <c r="RKJ91" s="137"/>
      <c r="RKK91" s="137"/>
      <c r="RKL91" s="137"/>
      <c r="RKM91" s="137"/>
      <c r="RKN91" s="137"/>
      <c r="RKO91" s="137"/>
      <c r="RKP91" s="137"/>
      <c r="RKQ91" s="137"/>
      <c r="RKR91" s="137"/>
      <c r="RKS91" s="137"/>
      <c r="RKT91" s="137"/>
      <c r="RKU91" s="137"/>
      <c r="RKV91" s="137"/>
      <c r="RKW91" s="137"/>
      <c r="RKX91" s="137"/>
      <c r="RKY91" s="137"/>
      <c r="RKZ91" s="137"/>
      <c r="RLA91" s="137"/>
      <c r="RLB91" s="137"/>
      <c r="RLC91" s="137"/>
      <c r="RLD91" s="137"/>
      <c r="RLE91" s="137"/>
      <c r="RLF91" s="137"/>
      <c r="RLG91" s="137"/>
      <c r="RLH91" s="137"/>
      <c r="RLI91" s="137"/>
      <c r="RLJ91" s="137"/>
      <c r="RLK91" s="137"/>
      <c r="RLL91" s="137"/>
      <c r="RLM91" s="137"/>
      <c r="RLN91" s="137"/>
      <c r="RLO91" s="137"/>
      <c r="RLP91" s="137"/>
      <c r="RLQ91" s="137"/>
      <c r="RLR91" s="137"/>
      <c r="RLS91" s="137"/>
      <c r="RLT91" s="137"/>
      <c r="RLU91" s="137"/>
      <c r="RLV91" s="137"/>
      <c r="RLW91" s="137"/>
      <c r="RLX91" s="137"/>
      <c r="RLY91" s="137"/>
      <c r="RLZ91" s="137"/>
      <c r="RMA91" s="137"/>
      <c r="RMB91" s="137"/>
      <c r="RMC91" s="137"/>
      <c r="RMD91" s="137"/>
      <c r="RME91" s="137"/>
      <c r="RMF91" s="137"/>
      <c r="RMG91" s="137"/>
      <c r="RMH91" s="137"/>
      <c r="RMI91" s="137"/>
      <c r="RMJ91" s="137"/>
      <c r="RMK91" s="137"/>
      <c r="RML91" s="137"/>
      <c r="RMM91" s="137"/>
      <c r="RMN91" s="137"/>
      <c r="RMO91" s="137"/>
      <c r="RMP91" s="137"/>
      <c r="RMQ91" s="137"/>
      <c r="RMR91" s="137"/>
      <c r="RMS91" s="137"/>
      <c r="RMT91" s="137"/>
      <c r="RMU91" s="137"/>
      <c r="RMV91" s="137"/>
      <c r="RMW91" s="137"/>
      <c r="RMX91" s="137"/>
      <c r="RMY91" s="137"/>
      <c r="RMZ91" s="137"/>
      <c r="RNA91" s="137"/>
      <c r="RNB91" s="137"/>
      <c r="RNC91" s="137"/>
      <c r="RND91" s="137"/>
      <c r="RNE91" s="137"/>
      <c r="RNF91" s="137"/>
      <c r="RNG91" s="137"/>
      <c r="RNH91" s="137"/>
      <c r="RNI91" s="137"/>
      <c r="RNJ91" s="137"/>
      <c r="RNK91" s="137"/>
      <c r="RNL91" s="137"/>
      <c r="RNM91" s="137"/>
      <c r="RNN91" s="137"/>
      <c r="RNO91" s="137"/>
      <c r="RNP91" s="137"/>
      <c r="RNQ91" s="137"/>
      <c r="RNR91" s="137"/>
      <c r="RNS91" s="137"/>
      <c r="RNT91" s="137"/>
      <c r="RNU91" s="137"/>
      <c r="RNV91" s="137"/>
      <c r="RNW91" s="137"/>
      <c r="RNX91" s="137"/>
      <c r="RNY91" s="137"/>
      <c r="RNZ91" s="137"/>
      <c r="ROA91" s="137"/>
      <c r="ROB91" s="137"/>
      <c r="ROC91" s="137"/>
      <c r="ROD91" s="137"/>
      <c r="ROE91" s="137"/>
      <c r="ROF91" s="137"/>
      <c r="ROG91" s="137"/>
      <c r="ROH91" s="137"/>
      <c r="ROI91" s="137"/>
      <c r="ROJ91" s="137"/>
      <c r="ROK91" s="137"/>
      <c r="ROL91" s="137"/>
      <c r="ROM91" s="137"/>
      <c r="RON91" s="137"/>
      <c r="ROO91" s="137"/>
      <c r="ROP91" s="137"/>
      <c r="ROQ91" s="137"/>
      <c r="ROR91" s="137"/>
      <c r="ROS91" s="137"/>
      <c r="ROT91" s="137"/>
      <c r="ROU91" s="137"/>
      <c r="ROV91" s="137"/>
      <c r="ROW91" s="137"/>
      <c r="ROX91" s="137"/>
      <c r="ROY91" s="137"/>
      <c r="ROZ91" s="137"/>
      <c r="RPA91" s="137"/>
      <c r="RPB91" s="137"/>
      <c r="RPC91" s="137"/>
      <c r="RPD91" s="137"/>
      <c r="RPE91" s="137"/>
      <c r="RPF91" s="137"/>
      <c r="RPG91" s="137"/>
      <c r="RPH91" s="137"/>
      <c r="RPI91" s="137"/>
      <c r="RPJ91" s="137"/>
      <c r="RPK91" s="137"/>
      <c r="RPL91" s="137"/>
      <c r="RPM91" s="137"/>
      <c r="RPN91" s="137"/>
      <c r="RPO91" s="137"/>
      <c r="RPP91" s="137"/>
      <c r="RPQ91" s="137"/>
      <c r="RPR91" s="137"/>
      <c r="RPS91" s="137"/>
      <c r="RPT91" s="137"/>
      <c r="RPU91" s="137"/>
      <c r="RPV91" s="137"/>
      <c r="RPW91" s="137"/>
      <c r="RPX91" s="137"/>
      <c r="RPY91" s="137"/>
      <c r="RPZ91" s="137"/>
      <c r="RQA91" s="137"/>
      <c r="RQB91" s="137"/>
      <c r="RQC91" s="137"/>
      <c r="RQD91" s="137"/>
      <c r="RQE91" s="137"/>
      <c r="RQF91" s="137"/>
      <c r="RQG91" s="137"/>
      <c r="RQH91" s="137"/>
      <c r="RQI91" s="137"/>
      <c r="RQJ91" s="137"/>
      <c r="RQK91" s="137"/>
      <c r="RQL91" s="137"/>
      <c r="RQM91" s="137"/>
      <c r="RQN91" s="137"/>
      <c r="RQO91" s="137"/>
      <c r="RQP91" s="137"/>
      <c r="RQQ91" s="137"/>
      <c r="RQR91" s="137"/>
      <c r="RQS91" s="137"/>
      <c r="RQT91" s="137"/>
      <c r="RQU91" s="137"/>
      <c r="RQV91" s="137"/>
      <c r="RQW91" s="137"/>
      <c r="RQX91" s="137"/>
      <c r="RQY91" s="137"/>
      <c r="RQZ91" s="137"/>
      <c r="RRA91" s="137"/>
      <c r="RRB91" s="137"/>
      <c r="RRC91" s="137"/>
      <c r="RRD91" s="137"/>
      <c r="RRE91" s="137"/>
      <c r="RRF91" s="137"/>
      <c r="RRG91" s="137"/>
      <c r="RRH91" s="137"/>
      <c r="RRI91" s="137"/>
      <c r="RRJ91" s="137"/>
      <c r="RRK91" s="137"/>
      <c r="RRL91" s="137"/>
      <c r="RRM91" s="137"/>
      <c r="RRN91" s="137"/>
      <c r="RRO91" s="137"/>
      <c r="RRP91" s="137"/>
      <c r="RRQ91" s="137"/>
      <c r="RRR91" s="137"/>
      <c r="RRS91" s="137"/>
      <c r="RRT91" s="137"/>
      <c r="RRU91" s="137"/>
      <c r="RRV91" s="137"/>
      <c r="RRW91" s="137"/>
      <c r="RRX91" s="137"/>
      <c r="RRY91" s="137"/>
      <c r="RRZ91" s="137"/>
      <c r="RSA91" s="137"/>
      <c r="RSB91" s="137"/>
      <c r="RSC91" s="137"/>
      <c r="RSD91" s="137"/>
      <c r="RSE91" s="137"/>
      <c r="RSF91" s="137"/>
      <c r="RSG91" s="137"/>
      <c r="RSH91" s="137"/>
      <c r="RSI91" s="137"/>
      <c r="RSJ91" s="137"/>
      <c r="RSK91" s="137"/>
      <c r="RSL91" s="137"/>
      <c r="RSM91" s="137"/>
      <c r="RSN91" s="137"/>
      <c r="RSO91" s="137"/>
      <c r="RSP91" s="137"/>
      <c r="RSQ91" s="137"/>
      <c r="RSR91" s="137"/>
      <c r="RSS91" s="137"/>
      <c r="RST91" s="137"/>
      <c r="RSU91" s="137"/>
      <c r="RSV91" s="137"/>
      <c r="RSW91" s="137"/>
      <c r="RSX91" s="137"/>
      <c r="RSY91" s="137"/>
      <c r="RSZ91" s="137"/>
      <c r="RTA91" s="137"/>
      <c r="RTB91" s="137"/>
      <c r="RTC91" s="137"/>
      <c r="RTD91" s="137"/>
      <c r="RTE91" s="137"/>
      <c r="RTF91" s="137"/>
      <c r="RTG91" s="137"/>
      <c r="RTH91" s="137"/>
      <c r="RTI91" s="137"/>
      <c r="RTJ91" s="137"/>
      <c r="RTK91" s="137"/>
      <c r="RTL91" s="137"/>
      <c r="RTM91" s="137"/>
      <c r="RTN91" s="137"/>
      <c r="RTO91" s="137"/>
      <c r="RTP91" s="137"/>
      <c r="RTQ91" s="137"/>
      <c r="RTR91" s="137"/>
      <c r="RTS91" s="137"/>
      <c r="RTT91" s="137"/>
      <c r="RTU91" s="137"/>
      <c r="RTV91" s="137"/>
      <c r="RTW91" s="137"/>
      <c r="RTX91" s="137"/>
      <c r="RTY91" s="137"/>
      <c r="RTZ91" s="137"/>
      <c r="RUA91" s="137"/>
      <c r="RUB91" s="137"/>
      <c r="RUC91" s="137"/>
      <c r="RUD91" s="137"/>
      <c r="RUE91" s="137"/>
      <c r="RUF91" s="137"/>
      <c r="RUG91" s="137"/>
      <c r="RUH91" s="137"/>
      <c r="RUI91" s="137"/>
      <c r="RUJ91" s="137"/>
      <c r="RUK91" s="137"/>
      <c r="RUL91" s="137"/>
      <c r="RUM91" s="137"/>
      <c r="RUN91" s="137"/>
      <c r="RUO91" s="137"/>
      <c r="RUP91" s="137"/>
      <c r="RUQ91" s="137"/>
      <c r="RUR91" s="137"/>
      <c r="RUS91" s="137"/>
      <c r="RUT91" s="137"/>
      <c r="RUU91" s="137"/>
      <c r="RUV91" s="137"/>
      <c r="RUW91" s="137"/>
      <c r="RUX91" s="137"/>
      <c r="RUY91" s="137"/>
      <c r="RUZ91" s="137"/>
      <c r="RVA91" s="137"/>
      <c r="RVB91" s="137"/>
      <c r="RVC91" s="137"/>
      <c r="RVD91" s="137"/>
      <c r="RVE91" s="137"/>
      <c r="RVF91" s="137"/>
      <c r="RVG91" s="137"/>
      <c r="RVH91" s="137"/>
      <c r="RVI91" s="137"/>
      <c r="RVJ91" s="137"/>
      <c r="RVK91" s="137"/>
      <c r="RVL91" s="137"/>
      <c r="RVM91" s="137"/>
      <c r="RVN91" s="137"/>
      <c r="RVO91" s="137"/>
      <c r="RVP91" s="137"/>
      <c r="RVQ91" s="137"/>
      <c r="RVR91" s="137"/>
      <c r="RVS91" s="137"/>
      <c r="RVT91" s="137"/>
      <c r="RVU91" s="137"/>
      <c r="RVV91" s="137"/>
      <c r="RVW91" s="137"/>
      <c r="RVX91" s="137"/>
      <c r="RVY91" s="137"/>
      <c r="RVZ91" s="137"/>
      <c r="RWA91" s="137"/>
      <c r="RWB91" s="137"/>
      <c r="RWC91" s="137"/>
      <c r="RWD91" s="137"/>
      <c r="RWE91" s="137"/>
      <c r="RWF91" s="137"/>
      <c r="RWG91" s="137"/>
      <c r="RWH91" s="137"/>
      <c r="RWI91" s="137"/>
      <c r="RWJ91" s="137"/>
      <c r="RWK91" s="137"/>
      <c r="RWL91" s="137"/>
      <c r="RWM91" s="137"/>
      <c r="RWN91" s="137"/>
      <c r="RWO91" s="137"/>
      <c r="RWP91" s="137"/>
      <c r="RWQ91" s="137"/>
      <c r="RWR91" s="137"/>
      <c r="RWS91" s="137"/>
      <c r="RWT91" s="137"/>
      <c r="RWU91" s="137"/>
      <c r="RWV91" s="137"/>
      <c r="RWW91" s="137"/>
      <c r="RWX91" s="137"/>
      <c r="RWY91" s="137"/>
      <c r="RWZ91" s="137"/>
      <c r="RXA91" s="137"/>
      <c r="RXB91" s="137"/>
      <c r="RXC91" s="137"/>
      <c r="RXD91" s="137"/>
      <c r="RXE91" s="137"/>
      <c r="RXF91" s="137"/>
      <c r="RXG91" s="137"/>
      <c r="RXH91" s="137"/>
      <c r="RXI91" s="137"/>
      <c r="RXJ91" s="137"/>
      <c r="RXK91" s="137"/>
      <c r="RXL91" s="137"/>
      <c r="RXM91" s="137"/>
      <c r="RXN91" s="137"/>
      <c r="RXO91" s="137"/>
      <c r="RXP91" s="137"/>
      <c r="RXQ91" s="137"/>
      <c r="RXR91" s="137"/>
      <c r="RXS91" s="137"/>
      <c r="RXT91" s="137"/>
      <c r="RXU91" s="137"/>
      <c r="RXV91" s="137"/>
      <c r="RXW91" s="137"/>
      <c r="RXX91" s="137"/>
      <c r="RXY91" s="137"/>
      <c r="RXZ91" s="137"/>
      <c r="RYA91" s="137"/>
      <c r="RYB91" s="137"/>
      <c r="RYC91" s="137"/>
      <c r="RYD91" s="137"/>
      <c r="RYE91" s="137"/>
      <c r="RYF91" s="137"/>
      <c r="RYG91" s="137"/>
      <c r="RYH91" s="137"/>
      <c r="RYI91" s="137"/>
      <c r="RYJ91" s="137"/>
      <c r="RYK91" s="137"/>
      <c r="RYL91" s="137"/>
      <c r="RYM91" s="137"/>
      <c r="RYN91" s="137"/>
      <c r="RYO91" s="137"/>
      <c r="RYP91" s="137"/>
      <c r="RYQ91" s="137"/>
      <c r="RYR91" s="137"/>
      <c r="RYS91" s="137"/>
      <c r="RYT91" s="137"/>
      <c r="RYU91" s="137"/>
      <c r="RYV91" s="137"/>
      <c r="RYW91" s="137"/>
      <c r="RYX91" s="137"/>
      <c r="RYY91" s="137"/>
      <c r="RYZ91" s="137"/>
      <c r="RZA91" s="137"/>
      <c r="RZB91" s="137"/>
      <c r="RZC91" s="137"/>
      <c r="RZD91" s="137"/>
      <c r="RZE91" s="137"/>
      <c r="RZF91" s="137"/>
      <c r="RZG91" s="137"/>
      <c r="RZH91" s="137"/>
      <c r="RZI91" s="137"/>
      <c r="RZJ91" s="137"/>
      <c r="RZK91" s="137"/>
      <c r="RZL91" s="137"/>
      <c r="RZM91" s="137"/>
      <c r="RZN91" s="137"/>
      <c r="RZO91" s="137"/>
      <c r="RZP91" s="137"/>
      <c r="RZQ91" s="137"/>
      <c r="RZR91" s="137"/>
      <c r="RZS91" s="137"/>
      <c r="RZT91" s="137"/>
      <c r="RZU91" s="137"/>
      <c r="RZV91" s="137"/>
      <c r="RZW91" s="137"/>
      <c r="RZX91" s="137"/>
      <c r="RZY91" s="137"/>
      <c r="RZZ91" s="137"/>
      <c r="SAA91" s="137"/>
      <c r="SAB91" s="137"/>
      <c r="SAC91" s="137"/>
      <c r="SAD91" s="137"/>
      <c r="SAE91" s="137"/>
      <c r="SAF91" s="137"/>
      <c r="SAG91" s="137"/>
      <c r="SAH91" s="137"/>
      <c r="SAI91" s="137"/>
      <c r="SAJ91" s="137"/>
      <c r="SAK91" s="137"/>
      <c r="SAL91" s="137"/>
      <c r="SAM91" s="137"/>
      <c r="SAN91" s="137"/>
      <c r="SAO91" s="137"/>
      <c r="SAP91" s="137"/>
      <c r="SAQ91" s="137"/>
      <c r="SAR91" s="137"/>
      <c r="SAS91" s="137"/>
      <c r="SAT91" s="137"/>
      <c r="SAU91" s="137"/>
      <c r="SAV91" s="137"/>
      <c r="SAW91" s="137"/>
      <c r="SAX91" s="137"/>
      <c r="SAY91" s="137"/>
      <c r="SAZ91" s="137"/>
      <c r="SBA91" s="137"/>
      <c r="SBB91" s="137"/>
      <c r="SBC91" s="137"/>
      <c r="SBD91" s="137"/>
      <c r="SBE91" s="137"/>
      <c r="SBF91" s="137"/>
      <c r="SBG91" s="137"/>
      <c r="SBH91" s="137"/>
      <c r="SBI91" s="137"/>
      <c r="SBJ91" s="137"/>
      <c r="SBK91" s="137"/>
      <c r="SBL91" s="137"/>
      <c r="SBM91" s="137"/>
      <c r="SBN91" s="137"/>
      <c r="SBO91" s="137"/>
      <c r="SBP91" s="137"/>
      <c r="SBQ91" s="137"/>
      <c r="SBR91" s="137"/>
      <c r="SBS91" s="137"/>
      <c r="SBT91" s="137"/>
      <c r="SBU91" s="137"/>
      <c r="SBV91" s="137"/>
      <c r="SBW91" s="137"/>
      <c r="SBX91" s="137"/>
      <c r="SBY91" s="137"/>
      <c r="SBZ91" s="137"/>
      <c r="SCA91" s="137"/>
      <c r="SCB91" s="137"/>
      <c r="SCC91" s="137"/>
      <c r="SCD91" s="137"/>
      <c r="SCE91" s="137"/>
      <c r="SCF91" s="137"/>
      <c r="SCG91" s="137"/>
      <c r="SCH91" s="137"/>
      <c r="SCI91" s="137"/>
      <c r="SCJ91" s="137"/>
      <c r="SCK91" s="137"/>
      <c r="SCL91" s="137"/>
      <c r="SCM91" s="137"/>
      <c r="SCN91" s="137"/>
      <c r="SCO91" s="137"/>
      <c r="SCP91" s="137"/>
      <c r="SCQ91" s="137"/>
      <c r="SCR91" s="137"/>
      <c r="SCS91" s="137"/>
      <c r="SCT91" s="137"/>
      <c r="SCU91" s="137"/>
      <c r="SCV91" s="137"/>
      <c r="SCW91" s="137"/>
      <c r="SCX91" s="137"/>
      <c r="SCY91" s="137"/>
      <c r="SCZ91" s="137"/>
      <c r="SDA91" s="137"/>
      <c r="SDB91" s="137"/>
      <c r="SDC91" s="137"/>
      <c r="SDD91" s="137"/>
      <c r="SDE91" s="137"/>
      <c r="SDF91" s="137"/>
      <c r="SDG91" s="137"/>
      <c r="SDH91" s="137"/>
      <c r="SDI91" s="137"/>
      <c r="SDJ91" s="137"/>
      <c r="SDK91" s="137"/>
      <c r="SDL91" s="137"/>
      <c r="SDM91" s="137"/>
      <c r="SDN91" s="137"/>
      <c r="SDO91" s="137"/>
      <c r="SDP91" s="137"/>
      <c r="SDQ91" s="137"/>
      <c r="SDR91" s="137"/>
      <c r="SDS91" s="137"/>
      <c r="SDT91" s="137"/>
      <c r="SDU91" s="137"/>
      <c r="SDV91" s="137"/>
      <c r="SDW91" s="137"/>
      <c r="SDX91" s="137"/>
      <c r="SDY91" s="137"/>
      <c r="SDZ91" s="137"/>
      <c r="SEA91" s="137"/>
      <c r="SEB91" s="137"/>
      <c r="SEC91" s="137"/>
      <c r="SED91" s="137"/>
      <c r="SEE91" s="137"/>
      <c r="SEF91" s="137"/>
      <c r="SEG91" s="137"/>
      <c r="SEH91" s="137"/>
      <c r="SEI91" s="137"/>
      <c r="SEJ91" s="137"/>
      <c r="SEK91" s="137"/>
      <c r="SEL91" s="137"/>
      <c r="SEM91" s="137"/>
      <c r="SEN91" s="137"/>
      <c r="SEO91" s="137"/>
      <c r="SEP91" s="137"/>
      <c r="SEQ91" s="137"/>
      <c r="SER91" s="137"/>
      <c r="SES91" s="137"/>
      <c r="SET91" s="137"/>
      <c r="SEU91" s="137"/>
      <c r="SEV91" s="137"/>
      <c r="SEW91" s="137"/>
      <c r="SEX91" s="137"/>
      <c r="SEY91" s="137"/>
      <c r="SEZ91" s="137"/>
      <c r="SFA91" s="137"/>
      <c r="SFB91" s="137"/>
      <c r="SFC91" s="137"/>
      <c r="SFD91" s="137"/>
      <c r="SFE91" s="137"/>
      <c r="SFF91" s="137"/>
      <c r="SFG91" s="137"/>
      <c r="SFH91" s="137"/>
      <c r="SFI91" s="137"/>
      <c r="SFJ91" s="137"/>
      <c r="SFK91" s="137"/>
      <c r="SFL91" s="137"/>
      <c r="SFM91" s="137"/>
      <c r="SFN91" s="137"/>
      <c r="SFO91" s="137"/>
      <c r="SFP91" s="137"/>
      <c r="SFQ91" s="137"/>
      <c r="SFR91" s="137"/>
      <c r="SFS91" s="137"/>
      <c r="SFT91" s="137"/>
      <c r="SFU91" s="137"/>
      <c r="SFV91" s="137"/>
      <c r="SFW91" s="137"/>
      <c r="SFX91" s="137"/>
      <c r="SFY91" s="137"/>
      <c r="SFZ91" s="137"/>
      <c r="SGA91" s="137"/>
      <c r="SGB91" s="137"/>
      <c r="SGC91" s="137"/>
      <c r="SGD91" s="137"/>
      <c r="SGE91" s="137"/>
      <c r="SGF91" s="137"/>
      <c r="SGG91" s="137"/>
      <c r="SGH91" s="137"/>
      <c r="SGI91" s="137"/>
      <c r="SGJ91" s="137"/>
      <c r="SGK91" s="137"/>
      <c r="SGL91" s="137"/>
      <c r="SGM91" s="137"/>
      <c r="SGN91" s="137"/>
      <c r="SGO91" s="137"/>
      <c r="SGP91" s="137"/>
      <c r="SGQ91" s="137"/>
      <c r="SGR91" s="137"/>
      <c r="SGS91" s="137"/>
      <c r="SGT91" s="137"/>
      <c r="SGU91" s="137"/>
      <c r="SGV91" s="137"/>
      <c r="SGW91" s="137"/>
      <c r="SGX91" s="137"/>
      <c r="SGY91" s="137"/>
      <c r="SGZ91" s="137"/>
      <c r="SHA91" s="137"/>
      <c r="SHB91" s="137"/>
      <c r="SHC91" s="137"/>
      <c r="SHD91" s="137"/>
      <c r="SHE91" s="137"/>
      <c r="SHF91" s="137"/>
      <c r="SHG91" s="137"/>
      <c r="SHH91" s="137"/>
      <c r="SHI91" s="137"/>
      <c r="SHJ91" s="137"/>
      <c r="SHK91" s="137"/>
      <c r="SHL91" s="137"/>
      <c r="SHM91" s="137"/>
      <c r="SHN91" s="137"/>
      <c r="SHO91" s="137"/>
      <c r="SHP91" s="137"/>
      <c r="SHQ91" s="137"/>
      <c r="SHR91" s="137"/>
      <c r="SHS91" s="137"/>
      <c r="SHT91" s="137"/>
      <c r="SHU91" s="137"/>
      <c r="SHV91" s="137"/>
      <c r="SHW91" s="137"/>
      <c r="SHX91" s="137"/>
      <c r="SHY91" s="137"/>
      <c r="SHZ91" s="137"/>
      <c r="SIA91" s="137"/>
      <c r="SIB91" s="137"/>
      <c r="SIC91" s="137"/>
      <c r="SID91" s="137"/>
      <c r="SIE91" s="137"/>
      <c r="SIF91" s="137"/>
      <c r="SIG91" s="137"/>
      <c r="SIH91" s="137"/>
      <c r="SII91" s="137"/>
      <c r="SIJ91" s="137"/>
      <c r="SIK91" s="137"/>
      <c r="SIL91" s="137"/>
      <c r="SIM91" s="137"/>
      <c r="SIN91" s="137"/>
      <c r="SIO91" s="137"/>
      <c r="SIP91" s="137"/>
      <c r="SIQ91" s="137"/>
      <c r="SIR91" s="137"/>
      <c r="SIS91" s="137"/>
      <c r="SIT91" s="137"/>
      <c r="SIU91" s="137"/>
      <c r="SIV91" s="137"/>
      <c r="SIW91" s="137"/>
      <c r="SIX91" s="137"/>
      <c r="SIY91" s="137"/>
      <c r="SIZ91" s="137"/>
      <c r="SJA91" s="137"/>
      <c r="SJB91" s="137"/>
      <c r="SJC91" s="137"/>
      <c r="SJD91" s="137"/>
      <c r="SJE91" s="137"/>
      <c r="SJF91" s="137"/>
      <c r="SJG91" s="137"/>
      <c r="SJH91" s="137"/>
      <c r="SJI91" s="137"/>
      <c r="SJJ91" s="137"/>
      <c r="SJK91" s="137"/>
      <c r="SJL91" s="137"/>
      <c r="SJM91" s="137"/>
      <c r="SJN91" s="137"/>
      <c r="SJO91" s="137"/>
      <c r="SJP91" s="137"/>
      <c r="SJQ91" s="137"/>
      <c r="SJR91" s="137"/>
      <c r="SJS91" s="137"/>
      <c r="SJT91" s="137"/>
      <c r="SJU91" s="137"/>
      <c r="SJV91" s="137"/>
      <c r="SJW91" s="137"/>
      <c r="SJX91" s="137"/>
      <c r="SJY91" s="137"/>
      <c r="SJZ91" s="137"/>
      <c r="SKA91" s="137"/>
      <c r="SKB91" s="137"/>
      <c r="SKC91" s="137"/>
      <c r="SKD91" s="137"/>
      <c r="SKE91" s="137"/>
      <c r="SKF91" s="137"/>
      <c r="SKG91" s="137"/>
      <c r="SKH91" s="137"/>
      <c r="SKI91" s="137"/>
      <c r="SKJ91" s="137"/>
      <c r="SKK91" s="137"/>
      <c r="SKL91" s="137"/>
      <c r="SKM91" s="137"/>
      <c r="SKN91" s="137"/>
      <c r="SKO91" s="137"/>
      <c r="SKP91" s="137"/>
      <c r="SKQ91" s="137"/>
      <c r="SKR91" s="137"/>
      <c r="SKS91" s="137"/>
      <c r="SKT91" s="137"/>
      <c r="SKU91" s="137"/>
      <c r="SKV91" s="137"/>
      <c r="SKW91" s="137"/>
      <c r="SKX91" s="137"/>
      <c r="SKY91" s="137"/>
      <c r="SKZ91" s="137"/>
      <c r="SLA91" s="137"/>
      <c r="SLB91" s="137"/>
      <c r="SLC91" s="137"/>
      <c r="SLD91" s="137"/>
      <c r="SLE91" s="137"/>
      <c r="SLF91" s="137"/>
      <c r="SLG91" s="137"/>
      <c r="SLH91" s="137"/>
      <c r="SLI91" s="137"/>
      <c r="SLJ91" s="137"/>
      <c r="SLK91" s="137"/>
      <c r="SLL91" s="137"/>
      <c r="SLM91" s="137"/>
      <c r="SLN91" s="137"/>
      <c r="SLO91" s="137"/>
      <c r="SLP91" s="137"/>
      <c r="SLQ91" s="137"/>
      <c r="SLR91" s="137"/>
      <c r="SLS91" s="137"/>
      <c r="SLT91" s="137"/>
      <c r="SLU91" s="137"/>
      <c r="SLV91" s="137"/>
      <c r="SLW91" s="137"/>
      <c r="SLX91" s="137"/>
      <c r="SLY91" s="137"/>
      <c r="SLZ91" s="137"/>
      <c r="SMA91" s="137"/>
      <c r="SMB91" s="137"/>
      <c r="SMC91" s="137"/>
      <c r="SMD91" s="137"/>
      <c r="SME91" s="137"/>
      <c r="SMF91" s="137"/>
      <c r="SMG91" s="137"/>
      <c r="SMH91" s="137"/>
      <c r="SMI91" s="137"/>
      <c r="SMJ91" s="137"/>
      <c r="SMK91" s="137"/>
      <c r="SML91" s="137"/>
      <c r="SMM91" s="137"/>
      <c r="SMN91" s="137"/>
      <c r="SMO91" s="137"/>
      <c r="SMP91" s="137"/>
      <c r="SMQ91" s="137"/>
      <c r="SMR91" s="137"/>
      <c r="SMS91" s="137"/>
      <c r="SMT91" s="137"/>
      <c r="SMU91" s="137"/>
      <c r="SMV91" s="137"/>
      <c r="SMW91" s="137"/>
      <c r="SMX91" s="137"/>
      <c r="SMY91" s="137"/>
      <c r="SMZ91" s="137"/>
      <c r="SNA91" s="137"/>
      <c r="SNB91" s="137"/>
      <c r="SNC91" s="137"/>
      <c r="SND91" s="137"/>
      <c r="SNE91" s="137"/>
      <c r="SNF91" s="137"/>
      <c r="SNG91" s="137"/>
      <c r="SNH91" s="137"/>
      <c r="SNI91" s="137"/>
      <c r="SNJ91" s="137"/>
      <c r="SNK91" s="137"/>
      <c r="SNL91" s="137"/>
      <c r="SNM91" s="137"/>
      <c r="SNN91" s="137"/>
      <c r="SNO91" s="137"/>
      <c r="SNP91" s="137"/>
      <c r="SNQ91" s="137"/>
      <c r="SNR91" s="137"/>
      <c r="SNS91" s="137"/>
      <c r="SNT91" s="137"/>
      <c r="SNU91" s="137"/>
      <c r="SNV91" s="137"/>
      <c r="SNW91" s="137"/>
      <c r="SNX91" s="137"/>
      <c r="SNY91" s="137"/>
      <c r="SNZ91" s="137"/>
      <c r="SOA91" s="137"/>
      <c r="SOB91" s="137"/>
      <c r="SOC91" s="137"/>
      <c r="SOD91" s="137"/>
      <c r="SOE91" s="137"/>
      <c r="SOF91" s="137"/>
      <c r="SOG91" s="137"/>
      <c r="SOH91" s="137"/>
      <c r="SOI91" s="137"/>
      <c r="SOJ91" s="137"/>
      <c r="SOK91" s="137"/>
      <c r="SOL91" s="137"/>
      <c r="SOM91" s="137"/>
      <c r="SON91" s="137"/>
      <c r="SOO91" s="137"/>
      <c r="SOP91" s="137"/>
      <c r="SOQ91" s="137"/>
      <c r="SOR91" s="137"/>
      <c r="SOS91" s="137"/>
      <c r="SOT91" s="137"/>
      <c r="SOU91" s="137"/>
      <c r="SOV91" s="137"/>
      <c r="SOW91" s="137"/>
      <c r="SOX91" s="137"/>
      <c r="SOY91" s="137"/>
      <c r="SOZ91" s="137"/>
      <c r="SPA91" s="137"/>
      <c r="SPB91" s="137"/>
      <c r="SPC91" s="137"/>
      <c r="SPD91" s="137"/>
      <c r="SPE91" s="137"/>
      <c r="SPF91" s="137"/>
      <c r="SPG91" s="137"/>
      <c r="SPH91" s="137"/>
      <c r="SPI91" s="137"/>
      <c r="SPJ91" s="137"/>
      <c r="SPK91" s="137"/>
      <c r="SPL91" s="137"/>
      <c r="SPM91" s="137"/>
      <c r="SPN91" s="137"/>
      <c r="SPO91" s="137"/>
      <c r="SPP91" s="137"/>
      <c r="SPQ91" s="137"/>
      <c r="SPR91" s="137"/>
      <c r="SPS91" s="137"/>
      <c r="SPT91" s="137"/>
      <c r="SPU91" s="137"/>
      <c r="SPV91" s="137"/>
      <c r="SPW91" s="137"/>
      <c r="SPX91" s="137"/>
      <c r="SPY91" s="137"/>
      <c r="SPZ91" s="137"/>
      <c r="SQA91" s="137"/>
      <c r="SQB91" s="137"/>
      <c r="SQC91" s="137"/>
      <c r="SQD91" s="137"/>
      <c r="SQE91" s="137"/>
      <c r="SQF91" s="137"/>
      <c r="SQG91" s="137"/>
      <c r="SQH91" s="137"/>
      <c r="SQI91" s="137"/>
      <c r="SQJ91" s="137"/>
      <c r="SQK91" s="137"/>
      <c r="SQL91" s="137"/>
      <c r="SQM91" s="137"/>
      <c r="SQN91" s="137"/>
      <c r="SQO91" s="137"/>
      <c r="SQP91" s="137"/>
      <c r="SQQ91" s="137"/>
      <c r="SQR91" s="137"/>
      <c r="SQS91" s="137"/>
      <c r="SQT91" s="137"/>
      <c r="SQU91" s="137"/>
      <c r="SQV91" s="137"/>
      <c r="SQW91" s="137"/>
      <c r="SQX91" s="137"/>
      <c r="SQY91" s="137"/>
      <c r="SQZ91" s="137"/>
      <c r="SRA91" s="137"/>
      <c r="SRB91" s="137"/>
      <c r="SRC91" s="137"/>
      <c r="SRD91" s="137"/>
      <c r="SRE91" s="137"/>
      <c r="SRF91" s="137"/>
      <c r="SRG91" s="137"/>
      <c r="SRH91" s="137"/>
      <c r="SRI91" s="137"/>
      <c r="SRJ91" s="137"/>
      <c r="SRK91" s="137"/>
      <c r="SRL91" s="137"/>
      <c r="SRM91" s="137"/>
      <c r="SRN91" s="137"/>
      <c r="SRO91" s="137"/>
      <c r="SRP91" s="137"/>
      <c r="SRQ91" s="137"/>
      <c r="SRR91" s="137"/>
      <c r="SRS91" s="137"/>
      <c r="SRT91" s="137"/>
      <c r="SRU91" s="137"/>
      <c r="SRV91" s="137"/>
      <c r="SRW91" s="137"/>
      <c r="SRX91" s="137"/>
      <c r="SRY91" s="137"/>
      <c r="SRZ91" s="137"/>
      <c r="SSA91" s="137"/>
      <c r="SSB91" s="137"/>
      <c r="SSC91" s="137"/>
      <c r="SSD91" s="137"/>
      <c r="SSE91" s="137"/>
      <c r="SSF91" s="137"/>
      <c r="SSG91" s="137"/>
      <c r="SSH91" s="137"/>
      <c r="SSI91" s="137"/>
      <c r="SSJ91" s="137"/>
      <c r="SSK91" s="137"/>
      <c r="SSL91" s="137"/>
      <c r="SSM91" s="137"/>
      <c r="SSN91" s="137"/>
      <c r="SSO91" s="137"/>
      <c r="SSP91" s="137"/>
      <c r="SSQ91" s="137"/>
      <c r="SSR91" s="137"/>
      <c r="SSS91" s="137"/>
      <c r="SST91" s="137"/>
      <c r="SSU91" s="137"/>
      <c r="SSV91" s="137"/>
      <c r="SSW91" s="137"/>
      <c r="SSX91" s="137"/>
      <c r="SSY91" s="137"/>
      <c r="SSZ91" s="137"/>
      <c r="STA91" s="137"/>
      <c r="STB91" s="137"/>
      <c r="STC91" s="137"/>
      <c r="STD91" s="137"/>
      <c r="STE91" s="137"/>
      <c r="STF91" s="137"/>
      <c r="STG91" s="137"/>
      <c r="STH91" s="137"/>
      <c r="STI91" s="137"/>
      <c r="STJ91" s="137"/>
      <c r="STK91" s="137"/>
      <c r="STL91" s="137"/>
      <c r="STM91" s="137"/>
      <c r="STN91" s="137"/>
      <c r="STO91" s="137"/>
      <c r="STP91" s="137"/>
      <c r="STQ91" s="137"/>
      <c r="STR91" s="137"/>
      <c r="STS91" s="137"/>
      <c r="STT91" s="137"/>
      <c r="STU91" s="137"/>
      <c r="STV91" s="137"/>
      <c r="STW91" s="137"/>
      <c r="STX91" s="137"/>
      <c r="STY91" s="137"/>
      <c r="STZ91" s="137"/>
      <c r="SUA91" s="137"/>
      <c r="SUB91" s="137"/>
      <c r="SUC91" s="137"/>
      <c r="SUD91" s="137"/>
      <c r="SUE91" s="137"/>
      <c r="SUF91" s="137"/>
      <c r="SUG91" s="137"/>
      <c r="SUH91" s="137"/>
      <c r="SUI91" s="137"/>
      <c r="SUJ91" s="137"/>
      <c r="SUK91" s="137"/>
      <c r="SUL91" s="137"/>
      <c r="SUM91" s="137"/>
      <c r="SUN91" s="137"/>
      <c r="SUO91" s="137"/>
      <c r="SUP91" s="137"/>
      <c r="SUQ91" s="137"/>
      <c r="SUR91" s="137"/>
      <c r="SUS91" s="137"/>
      <c r="SUT91" s="137"/>
      <c r="SUU91" s="137"/>
      <c r="SUV91" s="137"/>
      <c r="SUW91" s="137"/>
      <c r="SUX91" s="137"/>
      <c r="SUY91" s="137"/>
      <c r="SUZ91" s="137"/>
      <c r="SVA91" s="137"/>
      <c r="SVB91" s="137"/>
      <c r="SVC91" s="137"/>
      <c r="SVD91" s="137"/>
      <c r="SVE91" s="137"/>
      <c r="SVF91" s="137"/>
      <c r="SVG91" s="137"/>
      <c r="SVH91" s="137"/>
      <c r="SVI91" s="137"/>
      <c r="SVJ91" s="137"/>
      <c r="SVK91" s="137"/>
      <c r="SVL91" s="137"/>
      <c r="SVM91" s="137"/>
      <c r="SVN91" s="137"/>
      <c r="SVO91" s="137"/>
      <c r="SVP91" s="137"/>
      <c r="SVQ91" s="137"/>
      <c r="SVR91" s="137"/>
      <c r="SVS91" s="137"/>
      <c r="SVT91" s="137"/>
      <c r="SVU91" s="137"/>
      <c r="SVV91" s="137"/>
      <c r="SVW91" s="137"/>
      <c r="SVX91" s="137"/>
      <c r="SVY91" s="137"/>
      <c r="SVZ91" s="137"/>
      <c r="SWA91" s="137"/>
      <c r="SWB91" s="137"/>
      <c r="SWC91" s="137"/>
      <c r="SWD91" s="137"/>
      <c r="SWE91" s="137"/>
      <c r="SWF91" s="137"/>
      <c r="SWG91" s="137"/>
      <c r="SWH91" s="137"/>
      <c r="SWI91" s="137"/>
      <c r="SWJ91" s="137"/>
      <c r="SWK91" s="137"/>
      <c r="SWL91" s="137"/>
      <c r="SWM91" s="137"/>
      <c r="SWN91" s="137"/>
      <c r="SWO91" s="137"/>
      <c r="SWP91" s="137"/>
      <c r="SWQ91" s="137"/>
      <c r="SWR91" s="137"/>
      <c r="SWS91" s="137"/>
      <c r="SWT91" s="137"/>
      <c r="SWU91" s="137"/>
      <c r="SWV91" s="137"/>
      <c r="SWW91" s="137"/>
      <c r="SWX91" s="137"/>
      <c r="SWY91" s="137"/>
      <c r="SWZ91" s="137"/>
      <c r="SXA91" s="137"/>
      <c r="SXB91" s="137"/>
      <c r="SXC91" s="137"/>
      <c r="SXD91" s="137"/>
      <c r="SXE91" s="137"/>
      <c r="SXF91" s="137"/>
      <c r="SXG91" s="137"/>
      <c r="SXH91" s="137"/>
      <c r="SXI91" s="137"/>
      <c r="SXJ91" s="137"/>
      <c r="SXK91" s="137"/>
      <c r="SXL91" s="137"/>
      <c r="SXM91" s="137"/>
      <c r="SXN91" s="137"/>
      <c r="SXO91" s="137"/>
      <c r="SXP91" s="137"/>
      <c r="SXQ91" s="137"/>
      <c r="SXR91" s="137"/>
      <c r="SXS91" s="137"/>
      <c r="SXT91" s="137"/>
      <c r="SXU91" s="137"/>
      <c r="SXV91" s="137"/>
      <c r="SXW91" s="137"/>
      <c r="SXX91" s="137"/>
      <c r="SXY91" s="137"/>
      <c r="SXZ91" s="137"/>
      <c r="SYA91" s="137"/>
      <c r="SYB91" s="137"/>
      <c r="SYC91" s="137"/>
      <c r="SYD91" s="137"/>
      <c r="SYE91" s="137"/>
      <c r="SYF91" s="137"/>
      <c r="SYG91" s="137"/>
      <c r="SYH91" s="137"/>
      <c r="SYI91" s="137"/>
      <c r="SYJ91" s="137"/>
      <c r="SYK91" s="137"/>
      <c r="SYL91" s="137"/>
      <c r="SYM91" s="137"/>
      <c r="SYN91" s="137"/>
      <c r="SYO91" s="137"/>
      <c r="SYP91" s="137"/>
      <c r="SYQ91" s="137"/>
      <c r="SYR91" s="137"/>
      <c r="SYS91" s="137"/>
      <c r="SYT91" s="137"/>
      <c r="SYU91" s="137"/>
      <c r="SYV91" s="137"/>
      <c r="SYW91" s="137"/>
      <c r="SYX91" s="137"/>
      <c r="SYY91" s="137"/>
      <c r="SYZ91" s="137"/>
      <c r="SZA91" s="137"/>
      <c r="SZB91" s="137"/>
      <c r="SZC91" s="137"/>
      <c r="SZD91" s="137"/>
      <c r="SZE91" s="137"/>
      <c r="SZF91" s="137"/>
      <c r="SZG91" s="137"/>
      <c r="SZH91" s="137"/>
      <c r="SZI91" s="137"/>
      <c r="SZJ91" s="137"/>
      <c r="SZK91" s="137"/>
      <c r="SZL91" s="137"/>
      <c r="SZM91" s="137"/>
      <c r="SZN91" s="137"/>
      <c r="SZO91" s="137"/>
      <c r="SZP91" s="137"/>
      <c r="SZQ91" s="137"/>
      <c r="SZR91" s="137"/>
      <c r="SZS91" s="137"/>
      <c r="SZT91" s="137"/>
      <c r="SZU91" s="137"/>
      <c r="SZV91" s="137"/>
      <c r="SZW91" s="137"/>
      <c r="SZX91" s="137"/>
      <c r="SZY91" s="137"/>
      <c r="SZZ91" s="137"/>
      <c r="TAA91" s="137"/>
      <c r="TAB91" s="137"/>
      <c r="TAC91" s="137"/>
      <c r="TAD91" s="137"/>
      <c r="TAE91" s="137"/>
      <c r="TAF91" s="137"/>
      <c r="TAG91" s="137"/>
      <c r="TAH91" s="137"/>
      <c r="TAI91" s="137"/>
      <c r="TAJ91" s="137"/>
      <c r="TAK91" s="137"/>
      <c r="TAL91" s="137"/>
      <c r="TAM91" s="137"/>
      <c r="TAN91" s="137"/>
      <c r="TAO91" s="137"/>
      <c r="TAP91" s="137"/>
      <c r="TAQ91" s="137"/>
      <c r="TAR91" s="137"/>
      <c r="TAS91" s="137"/>
      <c r="TAT91" s="137"/>
      <c r="TAU91" s="137"/>
      <c r="TAV91" s="137"/>
      <c r="TAW91" s="137"/>
      <c r="TAX91" s="137"/>
      <c r="TAY91" s="137"/>
      <c r="TAZ91" s="137"/>
      <c r="TBA91" s="137"/>
      <c r="TBB91" s="137"/>
      <c r="TBC91" s="137"/>
      <c r="TBD91" s="137"/>
      <c r="TBE91" s="137"/>
      <c r="TBF91" s="137"/>
      <c r="TBG91" s="137"/>
      <c r="TBH91" s="137"/>
      <c r="TBI91" s="137"/>
      <c r="TBJ91" s="137"/>
      <c r="TBK91" s="137"/>
      <c r="TBL91" s="137"/>
      <c r="TBM91" s="137"/>
      <c r="TBN91" s="137"/>
      <c r="TBO91" s="137"/>
      <c r="TBP91" s="137"/>
      <c r="TBQ91" s="137"/>
      <c r="TBR91" s="137"/>
      <c r="TBS91" s="137"/>
      <c r="TBT91" s="137"/>
      <c r="TBU91" s="137"/>
      <c r="TBV91" s="137"/>
      <c r="TBW91" s="137"/>
      <c r="TBX91" s="137"/>
      <c r="TBY91" s="137"/>
      <c r="TBZ91" s="137"/>
      <c r="TCA91" s="137"/>
      <c r="TCB91" s="137"/>
      <c r="TCC91" s="137"/>
      <c r="TCD91" s="137"/>
      <c r="TCE91" s="137"/>
      <c r="TCF91" s="137"/>
      <c r="TCG91" s="137"/>
      <c r="TCH91" s="137"/>
      <c r="TCI91" s="137"/>
      <c r="TCJ91" s="137"/>
      <c r="TCK91" s="137"/>
      <c r="TCL91" s="137"/>
      <c r="TCM91" s="137"/>
      <c r="TCN91" s="137"/>
      <c r="TCO91" s="137"/>
      <c r="TCP91" s="137"/>
      <c r="TCQ91" s="137"/>
      <c r="TCR91" s="137"/>
      <c r="TCS91" s="137"/>
      <c r="TCT91" s="137"/>
      <c r="TCU91" s="137"/>
      <c r="TCV91" s="137"/>
      <c r="TCW91" s="137"/>
      <c r="TCX91" s="137"/>
      <c r="TCY91" s="137"/>
      <c r="TCZ91" s="137"/>
      <c r="TDA91" s="137"/>
      <c r="TDB91" s="137"/>
      <c r="TDC91" s="137"/>
      <c r="TDD91" s="137"/>
      <c r="TDE91" s="137"/>
      <c r="TDF91" s="137"/>
      <c r="TDG91" s="137"/>
      <c r="TDH91" s="137"/>
      <c r="TDI91" s="137"/>
      <c r="TDJ91" s="137"/>
      <c r="TDK91" s="137"/>
      <c r="TDL91" s="137"/>
      <c r="TDM91" s="137"/>
      <c r="TDN91" s="137"/>
      <c r="TDO91" s="137"/>
      <c r="TDP91" s="137"/>
      <c r="TDQ91" s="137"/>
      <c r="TDR91" s="137"/>
      <c r="TDS91" s="137"/>
      <c r="TDT91" s="137"/>
      <c r="TDU91" s="137"/>
      <c r="TDV91" s="137"/>
      <c r="TDW91" s="137"/>
      <c r="TDX91" s="137"/>
      <c r="TDY91" s="137"/>
      <c r="TDZ91" s="137"/>
      <c r="TEA91" s="137"/>
      <c r="TEB91" s="137"/>
      <c r="TEC91" s="137"/>
      <c r="TED91" s="137"/>
      <c r="TEE91" s="137"/>
      <c r="TEF91" s="137"/>
      <c r="TEG91" s="137"/>
      <c r="TEH91" s="137"/>
      <c r="TEI91" s="137"/>
      <c r="TEJ91" s="137"/>
      <c r="TEK91" s="137"/>
      <c r="TEL91" s="137"/>
      <c r="TEM91" s="137"/>
      <c r="TEN91" s="137"/>
      <c r="TEO91" s="137"/>
      <c r="TEP91" s="137"/>
      <c r="TEQ91" s="137"/>
      <c r="TER91" s="137"/>
      <c r="TES91" s="137"/>
      <c r="TET91" s="137"/>
      <c r="TEU91" s="137"/>
      <c r="TEV91" s="137"/>
      <c r="TEW91" s="137"/>
      <c r="TEX91" s="137"/>
      <c r="TEY91" s="137"/>
      <c r="TEZ91" s="137"/>
      <c r="TFA91" s="137"/>
      <c r="TFB91" s="137"/>
      <c r="TFC91" s="137"/>
      <c r="TFD91" s="137"/>
      <c r="TFE91" s="137"/>
      <c r="TFF91" s="137"/>
      <c r="TFG91" s="137"/>
      <c r="TFH91" s="137"/>
      <c r="TFI91" s="137"/>
      <c r="TFJ91" s="137"/>
      <c r="TFK91" s="137"/>
      <c r="TFL91" s="137"/>
      <c r="TFM91" s="137"/>
      <c r="TFN91" s="137"/>
      <c r="TFO91" s="137"/>
      <c r="TFP91" s="137"/>
      <c r="TFQ91" s="137"/>
      <c r="TFR91" s="137"/>
      <c r="TFS91" s="137"/>
      <c r="TFT91" s="137"/>
      <c r="TFU91" s="137"/>
      <c r="TFV91" s="137"/>
      <c r="TFW91" s="137"/>
      <c r="TFX91" s="137"/>
      <c r="TFY91" s="137"/>
      <c r="TFZ91" s="137"/>
      <c r="TGA91" s="137"/>
      <c r="TGB91" s="137"/>
      <c r="TGC91" s="137"/>
      <c r="TGD91" s="137"/>
      <c r="TGE91" s="137"/>
      <c r="TGF91" s="137"/>
      <c r="TGG91" s="137"/>
      <c r="TGH91" s="137"/>
      <c r="TGI91" s="137"/>
      <c r="TGJ91" s="137"/>
      <c r="TGK91" s="137"/>
      <c r="TGL91" s="137"/>
      <c r="TGM91" s="137"/>
      <c r="TGN91" s="137"/>
      <c r="TGO91" s="137"/>
      <c r="TGP91" s="137"/>
      <c r="TGQ91" s="137"/>
      <c r="TGR91" s="137"/>
      <c r="TGS91" s="137"/>
      <c r="TGT91" s="137"/>
      <c r="TGU91" s="137"/>
      <c r="TGV91" s="137"/>
      <c r="TGW91" s="137"/>
      <c r="TGX91" s="137"/>
      <c r="TGY91" s="137"/>
      <c r="TGZ91" s="137"/>
      <c r="THA91" s="137"/>
      <c r="THB91" s="137"/>
      <c r="THC91" s="137"/>
      <c r="THD91" s="137"/>
      <c r="THE91" s="137"/>
      <c r="THF91" s="137"/>
      <c r="THG91" s="137"/>
      <c r="THH91" s="137"/>
      <c r="THI91" s="137"/>
      <c r="THJ91" s="137"/>
      <c r="THK91" s="137"/>
      <c r="THL91" s="137"/>
      <c r="THM91" s="137"/>
      <c r="THN91" s="137"/>
      <c r="THO91" s="137"/>
      <c r="THP91" s="137"/>
      <c r="THQ91" s="137"/>
      <c r="THR91" s="137"/>
      <c r="THS91" s="137"/>
      <c r="THT91" s="137"/>
      <c r="THU91" s="137"/>
      <c r="THV91" s="137"/>
      <c r="THW91" s="137"/>
      <c r="THX91" s="137"/>
      <c r="THY91" s="137"/>
      <c r="THZ91" s="137"/>
      <c r="TIA91" s="137"/>
      <c r="TIB91" s="137"/>
      <c r="TIC91" s="137"/>
      <c r="TID91" s="137"/>
      <c r="TIE91" s="137"/>
      <c r="TIF91" s="137"/>
      <c r="TIG91" s="137"/>
      <c r="TIH91" s="137"/>
      <c r="TII91" s="137"/>
      <c r="TIJ91" s="137"/>
      <c r="TIK91" s="137"/>
      <c r="TIL91" s="137"/>
      <c r="TIM91" s="137"/>
      <c r="TIN91" s="137"/>
      <c r="TIO91" s="137"/>
      <c r="TIP91" s="137"/>
      <c r="TIQ91" s="137"/>
      <c r="TIR91" s="137"/>
      <c r="TIS91" s="137"/>
      <c r="TIT91" s="137"/>
      <c r="TIU91" s="137"/>
      <c r="TIV91" s="137"/>
      <c r="TIW91" s="137"/>
      <c r="TIX91" s="137"/>
      <c r="TIY91" s="137"/>
      <c r="TIZ91" s="137"/>
      <c r="TJA91" s="137"/>
      <c r="TJB91" s="137"/>
      <c r="TJC91" s="137"/>
      <c r="TJD91" s="137"/>
      <c r="TJE91" s="137"/>
      <c r="TJF91" s="137"/>
      <c r="TJG91" s="137"/>
      <c r="TJH91" s="137"/>
      <c r="TJI91" s="137"/>
      <c r="TJJ91" s="137"/>
      <c r="TJK91" s="137"/>
      <c r="TJL91" s="137"/>
      <c r="TJM91" s="137"/>
      <c r="TJN91" s="137"/>
      <c r="TJO91" s="137"/>
      <c r="TJP91" s="137"/>
      <c r="TJQ91" s="137"/>
      <c r="TJR91" s="137"/>
      <c r="TJS91" s="137"/>
      <c r="TJT91" s="137"/>
      <c r="TJU91" s="137"/>
      <c r="TJV91" s="137"/>
      <c r="TJW91" s="137"/>
      <c r="TJX91" s="137"/>
      <c r="TJY91" s="137"/>
      <c r="TJZ91" s="137"/>
      <c r="TKA91" s="137"/>
      <c r="TKB91" s="137"/>
      <c r="TKC91" s="137"/>
      <c r="TKD91" s="137"/>
      <c r="TKE91" s="137"/>
      <c r="TKF91" s="137"/>
      <c r="TKG91" s="137"/>
      <c r="TKH91" s="137"/>
      <c r="TKI91" s="137"/>
      <c r="TKJ91" s="137"/>
      <c r="TKK91" s="137"/>
      <c r="TKL91" s="137"/>
      <c r="TKM91" s="137"/>
      <c r="TKN91" s="137"/>
      <c r="TKO91" s="137"/>
      <c r="TKP91" s="137"/>
      <c r="TKQ91" s="137"/>
      <c r="TKR91" s="137"/>
      <c r="TKS91" s="137"/>
      <c r="TKT91" s="137"/>
      <c r="TKU91" s="137"/>
      <c r="TKV91" s="137"/>
      <c r="TKW91" s="137"/>
      <c r="TKX91" s="137"/>
      <c r="TKY91" s="137"/>
      <c r="TKZ91" s="137"/>
      <c r="TLA91" s="137"/>
      <c r="TLB91" s="137"/>
      <c r="TLC91" s="137"/>
      <c r="TLD91" s="137"/>
      <c r="TLE91" s="137"/>
      <c r="TLF91" s="137"/>
      <c r="TLG91" s="137"/>
      <c r="TLH91" s="137"/>
      <c r="TLI91" s="137"/>
      <c r="TLJ91" s="137"/>
      <c r="TLK91" s="137"/>
      <c r="TLL91" s="137"/>
      <c r="TLM91" s="137"/>
      <c r="TLN91" s="137"/>
      <c r="TLO91" s="137"/>
      <c r="TLP91" s="137"/>
      <c r="TLQ91" s="137"/>
      <c r="TLR91" s="137"/>
      <c r="TLS91" s="137"/>
      <c r="TLT91" s="137"/>
      <c r="TLU91" s="137"/>
      <c r="TLV91" s="137"/>
      <c r="TLW91" s="137"/>
      <c r="TLX91" s="137"/>
      <c r="TLY91" s="137"/>
      <c r="TLZ91" s="137"/>
      <c r="TMA91" s="137"/>
      <c r="TMB91" s="137"/>
      <c r="TMC91" s="137"/>
      <c r="TMD91" s="137"/>
      <c r="TME91" s="137"/>
      <c r="TMF91" s="137"/>
      <c r="TMG91" s="137"/>
      <c r="TMH91" s="137"/>
      <c r="TMI91" s="137"/>
      <c r="TMJ91" s="137"/>
      <c r="TMK91" s="137"/>
      <c r="TML91" s="137"/>
      <c r="TMM91" s="137"/>
      <c r="TMN91" s="137"/>
      <c r="TMO91" s="137"/>
      <c r="TMP91" s="137"/>
      <c r="TMQ91" s="137"/>
      <c r="TMR91" s="137"/>
      <c r="TMS91" s="137"/>
      <c r="TMT91" s="137"/>
      <c r="TMU91" s="137"/>
      <c r="TMV91" s="137"/>
      <c r="TMW91" s="137"/>
      <c r="TMX91" s="137"/>
      <c r="TMY91" s="137"/>
      <c r="TMZ91" s="137"/>
      <c r="TNA91" s="137"/>
      <c r="TNB91" s="137"/>
      <c r="TNC91" s="137"/>
      <c r="TND91" s="137"/>
      <c r="TNE91" s="137"/>
      <c r="TNF91" s="137"/>
      <c r="TNG91" s="137"/>
      <c r="TNH91" s="137"/>
      <c r="TNI91" s="137"/>
      <c r="TNJ91" s="137"/>
      <c r="TNK91" s="137"/>
      <c r="TNL91" s="137"/>
      <c r="TNM91" s="137"/>
      <c r="TNN91" s="137"/>
      <c r="TNO91" s="137"/>
      <c r="TNP91" s="137"/>
      <c r="TNQ91" s="137"/>
      <c r="TNR91" s="137"/>
      <c r="TNS91" s="137"/>
      <c r="TNT91" s="137"/>
      <c r="TNU91" s="137"/>
      <c r="TNV91" s="137"/>
      <c r="TNW91" s="137"/>
      <c r="TNX91" s="137"/>
      <c r="TNY91" s="137"/>
      <c r="TNZ91" s="137"/>
      <c r="TOA91" s="137"/>
      <c r="TOB91" s="137"/>
      <c r="TOC91" s="137"/>
      <c r="TOD91" s="137"/>
      <c r="TOE91" s="137"/>
      <c r="TOF91" s="137"/>
      <c r="TOG91" s="137"/>
      <c r="TOH91" s="137"/>
      <c r="TOI91" s="137"/>
      <c r="TOJ91" s="137"/>
      <c r="TOK91" s="137"/>
      <c r="TOL91" s="137"/>
      <c r="TOM91" s="137"/>
      <c r="TON91" s="137"/>
      <c r="TOO91" s="137"/>
      <c r="TOP91" s="137"/>
      <c r="TOQ91" s="137"/>
      <c r="TOR91" s="137"/>
      <c r="TOS91" s="137"/>
      <c r="TOT91" s="137"/>
      <c r="TOU91" s="137"/>
      <c r="TOV91" s="137"/>
      <c r="TOW91" s="137"/>
      <c r="TOX91" s="137"/>
      <c r="TOY91" s="137"/>
      <c r="TOZ91" s="137"/>
      <c r="TPA91" s="137"/>
      <c r="TPB91" s="137"/>
      <c r="TPC91" s="137"/>
      <c r="TPD91" s="137"/>
      <c r="TPE91" s="137"/>
      <c r="TPF91" s="137"/>
      <c r="TPG91" s="137"/>
      <c r="TPH91" s="137"/>
      <c r="TPI91" s="137"/>
      <c r="TPJ91" s="137"/>
      <c r="TPK91" s="137"/>
      <c r="TPL91" s="137"/>
      <c r="TPM91" s="137"/>
      <c r="TPN91" s="137"/>
      <c r="TPO91" s="137"/>
      <c r="TPP91" s="137"/>
      <c r="TPQ91" s="137"/>
      <c r="TPR91" s="137"/>
      <c r="TPS91" s="137"/>
      <c r="TPT91" s="137"/>
      <c r="TPU91" s="137"/>
      <c r="TPV91" s="137"/>
      <c r="TPW91" s="137"/>
      <c r="TPX91" s="137"/>
      <c r="TPY91" s="137"/>
      <c r="TPZ91" s="137"/>
      <c r="TQA91" s="137"/>
      <c r="TQB91" s="137"/>
      <c r="TQC91" s="137"/>
      <c r="TQD91" s="137"/>
      <c r="TQE91" s="137"/>
      <c r="TQF91" s="137"/>
      <c r="TQG91" s="137"/>
      <c r="TQH91" s="137"/>
      <c r="TQI91" s="137"/>
      <c r="TQJ91" s="137"/>
      <c r="TQK91" s="137"/>
      <c r="TQL91" s="137"/>
      <c r="TQM91" s="137"/>
      <c r="TQN91" s="137"/>
      <c r="TQO91" s="137"/>
      <c r="TQP91" s="137"/>
      <c r="TQQ91" s="137"/>
      <c r="TQR91" s="137"/>
      <c r="TQS91" s="137"/>
      <c r="TQT91" s="137"/>
      <c r="TQU91" s="137"/>
      <c r="TQV91" s="137"/>
      <c r="TQW91" s="137"/>
      <c r="TQX91" s="137"/>
      <c r="TQY91" s="137"/>
      <c r="TQZ91" s="137"/>
      <c r="TRA91" s="137"/>
      <c r="TRB91" s="137"/>
      <c r="TRC91" s="137"/>
      <c r="TRD91" s="137"/>
      <c r="TRE91" s="137"/>
      <c r="TRF91" s="137"/>
      <c r="TRG91" s="137"/>
      <c r="TRH91" s="137"/>
      <c r="TRI91" s="137"/>
      <c r="TRJ91" s="137"/>
      <c r="TRK91" s="137"/>
      <c r="TRL91" s="137"/>
      <c r="TRM91" s="137"/>
      <c r="TRN91" s="137"/>
      <c r="TRO91" s="137"/>
      <c r="TRP91" s="137"/>
      <c r="TRQ91" s="137"/>
      <c r="TRR91" s="137"/>
      <c r="TRS91" s="137"/>
      <c r="TRT91" s="137"/>
      <c r="TRU91" s="137"/>
      <c r="TRV91" s="137"/>
      <c r="TRW91" s="137"/>
      <c r="TRX91" s="137"/>
      <c r="TRY91" s="137"/>
      <c r="TRZ91" s="137"/>
      <c r="TSA91" s="137"/>
      <c r="TSB91" s="137"/>
      <c r="TSC91" s="137"/>
      <c r="TSD91" s="137"/>
      <c r="TSE91" s="137"/>
      <c r="TSF91" s="137"/>
      <c r="TSG91" s="137"/>
      <c r="TSH91" s="137"/>
      <c r="TSI91" s="137"/>
      <c r="TSJ91" s="137"/>
      <c r="TSK91" s="137"/>
      <c r="TSL91" s="137"/>
      <c r="TSM91" s="137"/>
      <c r="TSN91" s="137"/>
      <c r="TSO91" s="137"/>
      <c r="TSP91" s="137"/>
      <c r="TSQ91" s="137"/>
      <c r="TSR91" s="137"/>
      <c r="TSS91" s="137"/>
      <c r="TST91" s="137"/>
      <c r="TSU91" s="137"/>
      <c r="TSV91" s="137"/>
      <c r="TSW91" s="137"/>
      <c r="TSX91" s="137"/>
      <c r="TSY91" s="137"/>
      <c r="TSZ91" s="137"/>
      <c r="TTA91" s="137"/>
      <c r="TTB91" s="137"/>
      <c r="TTC91" s="137"/>
      <c r="TTD91" s="137"/>
      <c r="TTE91" s="137"/>
      <c r="TTF91" s="137"/>
      <c r="TTG91" s="137"/>
      <c r="TTH91" s="137"/>
      <c r="TTI91" s="137"/>
      <c r="TTJ91" s="137"/>
      <c r="TTK91" s="137"/>
      <c r="TTL91" s="137"/>
      <c r="TTM91" s="137"/>
      <c r="TTN91" s="137"/>
      <c r="TTO91" s="137"/>
      <c r="TTP91" s="137"/>
      <c r="TTQ91" s="137"/>
      <c r="TTR91" s="137"/>
      <c r="TTS91" s="137"/>
      <c r="TTT91" s="137"/>
      <c r="TTU91" s="137"/>
      <c r="TTV91" s="137"/>
      <c r="TTW91" s="137"/>
      <c r="TTX91" s="137"/>
      <c r="TTY91" s="137"/>
      <c r="TTZ91" s="137"/>
      <c r="TUA91" s="137"/>
      <c r="TUB91" s="137"/>
      <c r="TUC91" s="137"/>
      <c r="TUD91" s="137"/>
      <c r="TUE91" s="137"/>
      <c r="TUF91" s="137"/>
      <c r="TUG91" s="137"/>
      <c r="TUH91" s="137"/>
      <c r="TUI91" s="137"/>
      <c r="TUJ91" s="137"/>
      <c r="TUK91" s="137"/>
      <c r="TUL91" s="137"/>
      <c r="TUM91" s="137"/>
      <c r="TUN91" s="137"/>
      <c r="TUO91" s="137"/>
      <c r="TUP91" s="137"/>
      <c r="TUQ91" s="137"/>
      <c r="TUR91" s="137"/>
      <c r="TUS91" s="137"/>
      <c r="TUT91" s="137"/>
      <c r="TUU91" s="137"/>
      <c r="TUV91" s="137"/>
      <c r="TUW91" s="137"/>
      <c r="TUX91" s="137"/>
      <c r="TUY91" s="137"/>
      <c r="TUZ91" s="137"/>
      <c r="TVA91" s="137"/>
      <c r="TVB91" s="137"/>
      <c r="TVC91" s="137"/>
      <c r="TVD91" s="137"/>
      <c r="TVE91" s="137"/>
      <c r="TVF91" s="137"/>
      <c r="TVG91" s="137"/>
      <c r="TVH91" s="137"/>
      <c r="TVI91" s="137"/>
      <c r="TVJ91" s="137"/>
      <c r="TVK91" s="137"/>
      <c r="TVL91" s="137"/>
      <c r="TVM91" s="137"/>
      <c r="TVN91" s="137"/>
      <c r="TVO91" s="137"/>
      <c r="TVP91" s="137"/>
      <c r="TVQ91" s="137"/>
      <c r="TVR91" s="137"/>
      <c r="TVS91" s="137"/>
      <c r="TVT91" s="137"/>
      <c r="TVU91" s="137"/>
      <c r="TVV91" s="137"/>
      <c r="TVW91" s="137"/>
      <c r="TVX91" s="137"/>
      <c r="TVY91" s="137"/>
      <c r="TVZ91" s="137"/>
      <c r="TWA91" s="137"/>
      <c r="TWB91" s="137"/>
      <c r="TWC91" s="137"/>
      <c r="TWD91" s="137"/>
      <c r="TWE91" s="137"/>
      <c r="TWF91" s="137"/>
      <c r="TWG91" s="137"/>
      <c r="TWH91" s="137"/>
      <c r="TWI91" s="137"/>
      <c r="TWJ91" s="137"/>
      <c r="TWK91" s="137"/>
      <c r="TWL91" s="137"/>
      <c r="TWM91" s="137"/>
      <c r="TWN91" s="137"/>
      <c r="TWO91" s="137"/>
      <c r="TWP91" s="137"/>
      <c r="TWQ91" s="137"/>
      <c r="TWR91" s="137"/>
      <c r="TWS91" s="137"/>
      <c r="TWT91" s="137"/>
      <c r="TWU91" s="137"/>
      <c r="TWV91" s="137"/>
      <c r="TWW91" s="137"/>
      <c r="TWX91" s="137"/>
      <c r="TWY91" s="137"/>
      <c r="TWZ91" s="137"/>
      <c r="TXA91" s="137"/>
      <c r="TXB91" s="137"/>
      <c r="TXC91" s="137"/>
      <c r="TXD91" s="137"/>
      <c r="TXE91" s="137"/>
      <c r="TXF91" s="137"/>
      <c r="TXG91" s="137"/>
      <c r="TXH91" s="137"/>
      <c r="TXI91" s="137"/>
      <c r="TXJ91" s="137"/>
      <c r="TXK91" s="137"/>
      <c r="TXL91" s="137"/>
      <c r="TXM91" s="137"/>
      <c r="TXN91" s="137"/>
      <c r="TXO91" s="137"/>
      <c r="TXP91" s="137"/>
      <c r="TXQ91" s="137"/>
      <c r="TXR91" s="137"/>
      <c r="TXS91" s="137"/>
      <c r="TXT91" s="137"/>
      <c r="TXU91" s="137"/>
      <c r="TXV91" s="137"/>
      <c r="TXW91" s="137"/>
      <c r="TXX91" s="137"/>
      <c r="TXY91" s="137"/>
      <c r="TXZ91" s="137"/>
      <c r="TYA91" s="137"/>
      <c r="TYB91" s="137"/>
      <c r="TYC91" s="137"/>
      <c r="TYD91" s="137"/>
      <c r="TYE91" s="137"/>
      <c r="TYF91" s="137"/>
      <c r="TYG91" s="137"/>
      <c r="TYH91" s="137"/>
      <c r="TYI91" s="137"/>
      <c r="TYJ91" s="137"/>
      <c r="TYK91" s="137"/>
      <c r="TYL91" s="137"/>
      <c r="TYM91" s="137"/>
      <c r="TYN91" s="137"/>
      <c r="TYO91" s="137"/>
      <c r="TYP91" s="137"/>
      <c r="TYQ91" s="137"/>
      <c r="TYR91" s="137"/>
      <c r="TYS91" s="137"/>
      <c r="TYT91" s="137"/>
      <c r="TYU91" s="137"/>
      <c r="TYV91" s="137"/>
      <c r="TYW91" s="137"/>
      <c r="TYX91" s="137"/>
      <c r="TYY91" s="137"/>
      <c r="TYZ91" s="137"/>
      <c r="TZA91" s="137"/>
      <c r="TZB91" s="137"/>
      <c r="TZC91" s="137"/>
      <c r="TZD91" s="137"/>
      <c r="TZE91" s="137"/>
      <c r="TZF91" s="137"/>
      <c r="TZG91" s="137"/>
      <c r="TZH91" s="137"/>
      <c r="TZI91" s="137"/>
      <c r="TZJ91" s="137"/>
      <c r="TZK91" s="137"/>
      <c r="TZL91" s="137"/>
      <c r="TZM91" s="137"/>
      <c r="TZN91" s="137"/>
      <c r="TZO91" s="137"/>
      <c r="TZP91" s="137"/>
      <c r="TZQ91" s="137"/>
      <c r="TZR91" s="137"/>
      <c r="TZS91" s="137"/>
      <c r="TZT91" s="137"/>
      <c r="TZU91" s="137"/>
      <c r="TZV91" s="137"/>
      <c r="TZW91" s="137"/>
      <c r="TZX91" s="137"/>
      <c r="TZY91" s="137"/>
      <c r="TZZ91" s="137"/>
      <c r="UAA91" s="137"/>
      <c r="UAB91" s="137"/>
      <c r="UAC91" s="137"/>
      <c r="UAD91" s="137"/>
      <c r="UAE91" s="137"/>
      <c r="UAF91" s="137"/>
      <c r="UAG91" s="137"/>
      <c r="UAH91" s="137"/>
      <c r="UAI91" s="137"/>
      <c r="UAJ91" s="137"/>
      <c r="UAK91" s="137"/>
      <c r="UAL91" s="137"/>
      <c r="UAM91" s="137"/>
      <c r="UAN91" s="137"/>
      <c r="UAO91" s="137"/>
      <c r="UAP91" s="137"/>
      <c r="UAQ91" s="137"/>
      <c r="UAR91" s="137"/>
      <c r="UAS91" s="137"/>
      <c r="UAT91" s="137"/>
      <c r="UAU91" s="137"/>
      <c r="UAV91" s="137"/>
      <c r="UAW91" s="137"/>
      <c r="UAX91" s="137"/>
      <c r="UAY91" s="137"/>
      <c r="UAZ91" s="137"/>
      <c r="UBA91" s="137"/>
      <c r="UBB91" s="137"/>
      <c r="UBC91" s="137"/>
      <c r="UBD91" s="137"/>
      <c r="UBE91" s="137"/>
      <c r="UBF91" s="137"/>
      <c r="UBG91" s="137"/>
      <c r="UBH91" s="137"/>
      <c r="UBI91" s="137"/>
      <c r="UBJ91" s="137"/>
      <c r="UBK91" s="137"/>
      <c r="UBL91" s="137"/>
      <c r="UBM91" s="137"/>
      <c r="UBN91" s="137"/>
      <c r="UBO91" s="137"/>
      <c r="UBP91" s="137"/>
      <c r="UBQ91" s="137"/>
      <c r="UBR91" s="137"/>
      <c r="UBS91" s="137"/>
      <c r="UBT91" s="137"/>
      <c r="UBU91" s="137"/>
      <c r="UBV91" s="137"/>
      <c r="UBW91" s="137"/>
      <c r="UBX91" s="137"/>
      <c r="UBY91" s="137"/>
      <c r="UBZ91" s="137"/>
      <c r="UCA91" s="137"/>
      <c r="UCB91" s="137"/>
      <c r="UCC91" s="137"/>
      <c r="UCD91" s="137"/>
      <c r="UCE91" s="137"/>
      <c r="UCF91" s="137"/>
      <c r="UCG91" s="137"/>
      <c r="UCH91" s="137"/>
      <c r="UCI91" s="137"/>
      <c r="UCJ91" s="137"/>
      <c r="UCK91" s="137"/>
      <c r="UCL91" s="137"/>
      <c r="UCM91" s="137"/>
      <c r="UCN91" s="137"/>
      <c r="UCO91" s="137"/>
      <c r="UCP91" s="137"/>
      <c r="UCQ91" s="137"/>
      <c r="UCR91" s="137"/>
      <c r="UCS91" s="137"/>
      <c r="UCT91" s="137"/>
      <c r="UCU91" s="137"/>
      <c r="UCV91" s="137"/>
      <c r="UCW91" s="137"/>
      <c r="UCX91" s="137"/>
      <c r="UCY91" s="137"/>
      <c r="UCZ91" s="137"/>
      <c r="UDA91" s="137"/>
      <c r="UDB91" s="137"/>
      <c r="UDC91" s="137"/>
      <c r="UDD91" s="137"/>
      <c r="UDE91" s="137"/>
      <c r="UDF91" s="137"/>
      <c r="UDG91" s="137"/>
      <c r="UDH91" s="137"/>
      <c r="UDI91" s="137"/>
      <c r="UDJ91" s="137"/>
      <c r="UDK91" s="137"/>
      <c r="UDL91" s="137"/>
      <c r="UDM91" s="137"/>
      <c r="UDN91" s="137"/>
      <c r="UDO91" s="137"/>
      <c r="UDP91" s="137"/>
      <c r="UDQ91" s="137"/>
      <c r="UDR91" s="137"/>
      <c r="UDS91" s="137"/>
      <c r="UDT91" s="137"/>
      <c r="UDU91" s="137"/>
      <c r="UDV91" s="137"/>
      <c r="UDW91" s="137"/>
      <c r="UDX91" s="137"/>
      <c r="UDY91" s="137"/>
      <c r="UDZ91" s="137"/>
      <c r="UEA91" s="137"/>
      <c r="UEB91" s="137"/>
      <c r="UEC91" s="137"/>
      <c r="UED91" s="137"/>
      <c r="UEE91" s="137"/>
      <c r="UEF91" s="137"/>
      <c r="UEG91" s="137"/>
      <c r="UEH91" s="137"/>
      <c r="UEI91" s="137"/>
      <c r="UEJ91" s="137"/>
      <c r="UEK91" s="137"/>
      <c r="UEL91" s="137"/>
      <c r="UEM91" s="137"/>
      <c r="UEN91" s="137"/>
      <c r="UEO91" s="137"/>
      <c r="UEP91" s="137"/>
      <c r="UEQ91" s="137"/>
      <c r="UER91" s="137"/>
      <c r="UES91" s="137"/>
      <c r="UET91" s="137"/>
      <c r="UEU91" s="137"/>
      <c r="UEV91" s="137"/>
      <c r="UEW91" s="137"/>
      <c r="UEX91" s="137"/>
      <c r="UEY91" s="137"/>
      <c r="UEZ91" s="137"/>
      <c r="UFA91" s="137"/>
      <c r="UFB91" s="137"/>
      <c r="UFC91" s="137"/>
      <c r="UFD91" s="137"/>
      <c r="UFE91" s="137"/>
      <c r="UFF91" s="137"/>
      <c r="UFG91" s="137"/>
      <c r="UFH91" s="137"/>
      <c r="UFI91" s="137"/>
      <c r="UFJ91" s="137"/>
      <c r="UFK91" s="137"/>
      <c r="UFL91" s="137"/>
      <c r="UFM91" s="137"/>
      <c r="UFN91" s="137"/>
      <c r="UFO91" s="137"/>
      <c r="UFP91" s="137"/>
      <c r="UFQ91" s="137"/>
      <c r="UFR91" s="137"/>
      <c r="UFS91" s="137"/>
      <c r="UFT91" s="137"/>
      <c r="UFU91" s="137"/>
      <c r="UFV91" s="137"/>
      <c r="UFW91" s="137"/>
      <c r="UFX91" s="137"/>
      <c r="UFY91" s="137"/>
      <c r="UFZ91" s="137"/>
      <c r="UGA91" s="137"/>
      <c r="UGB91" s="137"/>
      <c r="UGC91" s="137"/>
      <c r="UGD91" s="137"/>
      <c r="UGE91" s="137"/>
      <c r="UGF91" s="137"/>
      <c r="UGG91" s="137"/>
      <c r="UGH91" s="137"/>
      <c r="UGI91" s="137"/>
      <c r="UGJ91" s="137"/>
      <c r="UGK91" s="137"/>
      <c r="UGL91" s="137"/>
      <c r="UGM91" s="137"/>
      <c r="UGN91" s="137"/>
      <c r="UGO91" s="137"/>
      <c r="UGP91" s="137"/>
      <c r="UGQ91" s="137"/>
      <c r="UGR91" s="137"/>
      <c r="UGS91" s="137"/>
      <c r="UGT91" s="137"/>
      <c r="UGU91" s="137"/>
      <c r="UGV91" s="137"/>
      <c r="UGW91" s="137"/>
      <c r="UGX91" s="137"/>
      <c r="UGY91" s="137"/>
      <c r="UGZ91" s="137"/>
      <c r="UHA91" s="137"/>
      <c r="UHB91" s="137"/>
      <c r="UHC91" s="137"/>
      <c r="UHD91" s="137"/>
      <c r="UHE91" s="137"/>
      <c r="UHF91" s="137"/>
      <c r="UHG91" s="137"/>
      <c r="UHH91" s="137"/>
      <c r="UHI91" s="137"/>
      <c r="UHJ91" s="137"/>
      <c r="UHK91" s="137"/>
      <c r="UHL91" s="137"/>
      <c r="UHM91" s="137"/>
      <c r="UHN91" s="137"/>
      <c r="UHO91" s="137"/>
      <c r="UHP91" s="137"/>
      <c r="UHQ91" s="137"/>
      <c r="UHR91" s="137"/>
      <c r="UHS91" s="137"/>
      <c r="UHT91" s="137"/>
      <c r="UHU91" s="137"/>
      <c r="UHV91" s="137"/>
      <c r="UHW91" s="137"/>
      <c r="UHX91" s="137"/>
      <c r="UHY91" s="137"/>
      <c r="UHZ91" s="137"/>
      <c r="UIA91" s="137"/>
      <c r="UIB91" s="137"/>
      <c r="UIC91" s="137"/>
      <c r="UID91" s="137"/>
      <c r="UIE91" s="137"/>
      <c r="UIF91" s="137"/>
      <c r="UIG91" s="137"/>
      <c r="UIH91" s="137"/>
      <c r="UII91" s="137"/>
      <c r="UIJ91" s="137"/>
      <c r="UIK91" s="137"/>
      <c r="UIL91" s="137"/>
      <c r="UIM91" s="137"/>
      <c r="UIN91" s="137"/>
      <c r="UIO91" s="137"/>
      <c r="UIP91" s="137"/>
      <c r="UIQ91" s="137"/>
      <c r="UIR91" s="137"/>
      <c r="UIS91" s="137"/>
      <c r="UIT91" s="137"/>
      <c r="UIU91" s="137"/>
      <c r="UIV91" s="137"/>
      <c r="UIW91" s="137"/>
      <c r="UIX91" s="137"/>
      <c r="UIY91" s="137"/>
      <c r="UIZ91" s="137"/>
      <c r="UJA91" s="137"/>
      <c r="UJB91" s="137"/>
      <c r="UJC91" s="137"/>
      <c r="UJD91" s="137"/>
      <c r="UJE91" s="137"/>
      <c r="UJF91" s="137"/>
      <c r="UJG91" s="137"/>
      <c r="UJH91" s="137"/>
      <c r="UJI91" s="137"/>
      <c r="UJJ91" s="137"/>
      <c r="UJK91" s="137"/>
      <c r="UJL91" s="137"/>
      <c r="UJM91" s="137"/>
      <c r="UJN91" s="137"/>
      <c r="UJO91" s="137"/>
      <c r="UJP91" s="137"/>
      <c r="UJQ91" s="137"/>
      <c r="UJR91" s="137"/>
      <c r="UJS91" s="137"/>
      <c r="UJT91" s="137"/>
      <c r="UJU91" s="137"/>
      <c r="UJV91" s="137"/>
      <c r="UJW91" s="137"/>
      <c r="UJX91" s="137"/>
      <c r="UJY91" s="137"/>
      <c r="UJZ91" s="137"/>
      <c r="UKA91" s="137"/>
      <c r="UKB91" s="137"/>
      <c r="UKC91" s="137"/>
      <c r="UKD91" s="137"/>
      <c r="UKE91" s="137"/>
      <c r="UKF91" s="137"/>
      <c r="UKG91" s="137"/>
      <c r="UKH91" s="137"/>
      <c r="UKI91" s="137"/>
      <c r="UKJ91" s="137"/>
      <c r="UKK91" s="137"/>
      <c r="UKL91" s="137"/>
      <c r="UKM91" s="137"/>
      <c r="UKN91" s="137"/>
      <c r="UKO91" s="137"/>
      <c r="UKP91" s="137"/>
      <c r="UKQ91" s="137"/>
      <c r="UKR91" s="137"/>
      <c r="UKS91" s="137"/>
      <c r="UKT91" s="137"/>
      <c r="UKU91" s="137"/>
      <c r="UKV91" s="137"/>
      <c r="UKW91" s="137"/>
      <c r="UKX91" s="137"/>
      <c r="UKY91" s="137"/>
      <c r="UKZ91" s="137"/>
      <c r="ULA91" s="137"/>
      <c r="ULB91" s="137"/>
      <c r="ULC91" s="137"/>
      <c r="ULD91" s="137"/>
      <c r="ULE91" s="137"/>
      <c r="ULF91" s="137"/>
      <c r="ULG91" s="137"/>
      <c r="ULH91" s="137"/>
      <c r="ULI91" s="137"/>
      <c r="ULJ91" s="137"/>
      <c r="ULK91" s="137"/>
      <c r="ULL91" s="137"/>
      <c r="ULM91" s="137"/>
      <c r="ULN91" s="137"/>
      <c r="ULO91" s="137"/>
      <c r="ULP91" s="137"/>
      <c r="ULQ91" s="137"/>
      <c r="ULR91" s="137"/>
      <c r="ULS91" s="137"/>
      <c r="ULT91" s="137"/>
      <c r="ULU91" s="137"/>
      <c r="ULV91" s="137"/>
      <c r="ULW91" s="137"/>
      <c r="ULX91" s="137"/>
      <c r="ULY91" s="137"/>
      <c r="ULZ91" s="137"/>
      <c r="UMA91" s="137"/>
      <c r="UMB91" s="137"/>
      <c r="UMC91" s="137"/>
      <c r="UMD91" s="137"/>
      <c r="UME91" s="137"/>
      <c r="UMF91" s="137"/>
      <c r="UMG91" s="137"/>
      <c r="UMH91" s="137"/>
      <c r="UMI91" s="137"/>
      <c r="UMJ91" s="137"/>
      <c r="UMK91" s="137"/>
      <c r="UML91" s="137"/>
      <c r="UMM91" s="137"/>
      <c r="UMN91" s="137"/>
      <c r="UMO91" s="137"/>
      <c r="UMP91" s="137"/>
      <c r="UMQ91" s="137"/>
      <c r="UMR91" s="137"/>
      <c r="UMS91" s="137"/>
      <c r="UMT91" s="137"/>
      <c r="UMU91" s="137"/>
      <c r="UMV91" s="137"/>
      <c r="UMW91" s="137"/>
      <c r="UMX91" s="137"/>
      <c r="UMY91" s="137"/>
      <c r="UMZ91" s="137"/>
      <c r="UNA91" s="137"/>
      <c r="UNB91" s="137"/>
      <c r="UNC91" s="137"/>
      <c r="UND91" s="137"/>
      <c r="UNE91" s="137"/>
      <c r="UNF91" s="137"/>
      <c r="UNG91" s="137"/>
      <c r="UNH91" s="137"/>
      <c r="UNI91" s="137"/>
      <c r="UNJ91" s="137"/>
      <c r="UNK91" s="137"/>
      <c r="UNL91" s="137"/>
      <c r="UNM91" s="137"/>
      <c r="UNN91" s="137"/>
      <c r="UNO91" s="137"/>
      <c r="UNP91" s="137"/>
      <c r="UNQ91" s="137"/>
      <c r="UNR91" s="137"/>
      <c r="UNS91" s="137"/>
      <c r="UNT91" s="137"/>
      <c r="UNU91" s="137"/>
      <c r="UNV91" s="137"/>
      <c r="UNW91" s="137"/>
      <c r="UNX91" s="137"/>
      <c r="UNY91" s="137"/>
      <c r="UNZ91" s="137"/>
      <c r="UOA91" s="137"/>
      <c r="UOB91" s="137"/>
      <c r="UOC91" s="137"/>
      <c r="UOD91" s="137"/>
      <c r="UOE91" s="137"/>
      <c r="UOF91" s="137"/>
      <c r="UOG91" s="137"/>
      <c r="UOH91" s="137"/>
      <c r="UOI91" s="137"/>
      <c r="UOJ91" s="137"/>
      <c r="UOK91" s="137"/>
      <c r="UOL91" s="137"/>
      <c r="UOM91" s="137"/>
      <c r="UON91" s="137"/>
      <c r="UOO91" s="137"/>
      <c r="UOP91" s="137"/>
      <c r="UOQ91" s="137"/>
      <c r="UOR91" s="137"/>
      <c r="UOS91" s="137"/>
      <c r="UOT91" s="137"/>
      <c r="UOU91" s="137"/>
      <c r="UOV91" s="137"/>
      <c r="UOW91" s="137"/>
      <c r="UOX91" s="137"/>
      <c r="UOY91" s="137"/>
      <c r="UOZ91" s="137"/>
      <c r="UPA91" s="137"/>
      <c r="UPB91" s="137"/>
      <c r="UPC91" s="137"/>
      <c r="UPD91" s="137"/>
      <c r="UPE91" s="137"/>
      <c r="UPF91" s="137"/>
      <c r="UPG91" s="137"/>
      <c r="UPH91" s="137"/>
      <c r="UPI91" s="137"/>
      <c r="UPJ91" s="137"/>
      <c r="UPK91" s="137"/>
      <c r="UPL91" s="137"/>
      <c r="UPM91" s="137"/>
      <c r="UPN91" s="137"/>
      <c r="UPO91" s="137"/>
      <c r="UPP91" s="137"/>
      <c r="UPQ91" s="137"/>
      <c r="UPR91" s="137"/>
      <c r="UPS91" s="137"/>
      <c r="UPT91" s="137"/>
      <c r="UPU91" s="137"/>
      <c r="UPV91" s="137"/>
      <c r="UPW91" s="137"/>
      <c r="UPX91" s="137"/>
      <c r="UPY91" s="137"/>
      <c r="UPZ91" s="137"/>
      <c r="UQA91" s="137"/>
      <c r="UQB91" s="137"/>
      <c r="UQC91" s="137"/>
      <c r="UQD91" s="137"/>
      <c r="UQE91" s="137"/>
      <c r="UQF91" s="137"/>
      <c r="UQG91" s="137"/>
      <c r="UQH91" s="137"/>
      <c r="UQI91" s="137"/>
      <c r="UQJ91" s="137"/>
      <c r="UQK91" s="137"/>
      <c r="UQL91" s="137"/>
      <c r="UQM91" s="137"/>
      <c r="UQN91" s="137"/>
      <c r="UQO91" s="137"/>
      <c r="UQP91" s="137"/>
      <c r="UQQ91" s="137"/>
      <c r="UQR91" s="137"/>
      <c r="UQS91" s="137"/>
      <c r="UQT91" s="137"/>
      <c r="UQU91" s="137"/>
      <c r="UQV91" s="137"/>
      <c r="UQW91" s="137"/>
      <c r="UQX91" s="137"/>
      <c r="UQY91" s="137"/>
      <c r="UQZ91" s="137"/>
      <c r="URA91" s="137"/>
      <c r="URB91" s="137"/>
      <c r="URC91" s="137"/>
      <c r="URD91" s="137"/>
      <c r="URE91" s="137"/>
      <c r="URF91" s="137"/>
      <c r="URG91" s="137"/>
      <c r="URH91" s="137"/>
      <c r="URI91" s="137"/>
      <c r="URJ91" s="137"/>
      <c r="URK91" s="137"/>
      <c r="URL91" s="137"/>
      <c r="URM91" s="137"/>
      <c r="URN91" s="137"/>
      <c r="URO91" s="137"/>
      <c r="URP91" s="137"/>
      <c r="URQ91" s="137"/>
      <c r="URR91" s="137"/>
      <c r="URS91" s="137"/>
      <c r="URT91" s="137"/>
      <c r="URU91" s="137"/>
      <c r="URV91" s="137"/>
      <c r="URW91" s="137"/>
      <c r="URX91" s="137"/>
      <c r="URY91" s="137"/>
      <c r="URZ91" s="137"/>
      <c r="USA91" s="137"/>
      <c r="USB91" s="137"/>
      <c r="USC91" s="137"/>
      <c r="USD91" s="137"/>
      <c r="USE91" s="137"/>
      <c r="USF91" s="137"/>
      <c r="USG91" s="137"/>
      <c r="USH91" s="137"/>
      <c r="USI91" s="137"/>
      <c r="USJ91" s="137"/>
      <c r="USK91" s="137"/>
      <c r="USL91" s="137"/>
      <c r="USM91" s="137"/>
      <c r="USN91" s="137"/>
      <c r="USO91" s="137"/>
      <c r="USP91" s="137"/>
      <c r="USQ91" s="137"/>
      <c r="USR91" s="137"/>
      <c r="USS91" s="137"/>
      <c r="UST91" s="137"/>
      <c r="USU91" s="137"/>
      <c r="USV91" s="137"/>
      <c r="USW91" s="137"/>
      <c r="USX91" s="137"/>
      <c r="USY91" s="137"/>
      <c r="USZ91" s="137"/>
      <c r="UTA91" s="137"/>
      <c r="UTB91" s="137"/>
      <c r="UTC91" s="137"/>
      <c r="UTD91" s="137"/>
      <c r="UTE91" s="137"/>
      <c r="UTF91" s="137"/>
      <c r="UTG91" s="137"/>
      <c r="UTH91" s="137"/>
      <c r="UTI91" s="137"/>
      <c r="UTJ91" s="137"/>
      <c r="UTK91" s="137"/>
      <c r="UTL91" s="137"/>
      <c r="UTM91" s="137"/>
      <c r="UTN91" s="137"/>
      <c r="UTO91" s="137"/>
      <c r="UTP91" s="137"/>
      <c r="UTQ91" s="137"/>
      <c r="UTR91" s="137"/>
      <c r="UTS91" s="137"/>
      <c r="UTT91" s="137"/>
      <c r="UTU91" s="137"/>
      <c r="UTV91" s="137"/>
      <c r="UTW91" s="137"/>
      <c r="UTX91" s="137"/>
      <c r="UTY91" s="137"/>
      <c r="UTZ91" s="137"/>
      <c r="UUA91" s="137"/>
      <c r="UUB91" s="137"/>
      <c r="UUC91" s="137"/>
      <c r="UUD91" s="137"/>
      <c r="UUE91" s="137"/>
      <c r="UUF91" s="137"/>
      <c r="UUG91" s="137"/>
      <c r="UUH91" s="137"/>
      <c r="UUI91" s="137"/>
      <c r="UUJ91" s="137"/>
      <c r="UUK91" s="137"/>
      <c r="UUL91" s="137"/>
      <c r="UUM91" s="137"/>
      <c r="UUN91" s="137"/>
      <c r="UUO91" s="137"/>
      <c r="UUP91" s="137"/>
      <c r="UUQ91" s="137"/>
      <c r="UUR91" s="137"/>
      <c r="UUS91" s="137"/>
      <c r="UUT91" s="137"/>
      <c r="UUU91" s="137"/>
      <c r="UUV91" s="137"/>
      <c r="UUW91" s="137"/>
      <c r="UUX91" s="137"/>
      <c r="UUY91" s="137"/>
      <c r="UUZ91" s="137"/>
      <c r="UVA91" s="137"/>
      <c r="UVB91" s="137"/>
      <c r="UVC91" s="137"/>
      <c r="UVD91" s="137"/>
      <c r="UVE91" s="137"/>
      <c r="UVF91" s="137"/>
      <c r="UVG91" s="137"/>
      <c r="UVH91" s="137"/>
      <c r="UVI91" s="137"/>
      <c r="UVJ91" s="137"/>
      <c r="UVK91" s="137"/>
      <c r="UVL91" s="137"/>
      <c r="UVM91" s="137"/>
      <c r="UVN91" s="137"/>
      <c r="UVO91" s="137"/>
      <c r="UVP91" s="137"/>
      <c r="UVQ91" s="137"/>
      <c r="UVR91" s="137"/>
      <c r="UVS91" s="137"/>
      <c r="UVT91" s="137"/>
      <c r="UVU91" s="137"/>
      <c r="UVV91" s="137"/>
      <c r="UVW91" s="137"/>
      <c r="UVX91" s="137"/>
      <c r="UVY91" s="137"/>
      <c r="UVZ91" s="137"/>
      <c r="UWA91" s="137"/>
      <c r="UWB91" s="137"/>
      <c r="UWC91" s="137"/>
      <c r="UWD91" s="137"/>
      <c r="UWE91" s="137"/>
      <c r="UWF91" s="137"/>
      <c r="UWG91" s="137"/>
      <c r="UWH91" s="137"/>
      <c r="UWI91" s="137"/>
      <c r="UWJ91" s="137"/>
      <c r="UWK91" s="137"/>
      <c r="UWL91" s="137"/>
      <c r="UWM91" s="137"/>
      <c r="UWN91" s="137"/>
      <c r="UWO91" s="137"/>
      <c r="UWP91" s="137"/>
      <c r="UWQ91" s="137"/>
      <c r="UWR91" s="137"/>
      <c r="UWS91" s="137"/>
      <c r="UWT91" s="137"/>
      <c r="UWU91" s="137"/>
      <c r="UWV91" s="137"/>
      <c r="UWW91" s="137"/>
      <c r="UWX91" s="137"/>
      <c r="UWY91" s="137"/>
      <c r="UWZ91" s="137"/>
      <c r="UXA91" s="137"/>
      <c r="UXB91" s="137"/>
      <c r="UXC91" s="137"/>
      <c r="UXD91" s="137"/>
      <c r="UXE91" s="137"/>
      <c r="UXF91" s="137"/>
      <c r="UXG91" s="137"/>
      <c r="UXH91" s="137"/>
      <c r="UXI91" s="137"/>
      <c r="UXJ91" s="137"/>
      <c r="UXK91" s="137"/>
      <c r="UXL91" s="137"/>
      <c r="UXM91" s="137"/>
      <c r="UXN91" s="137"/>
      <c r="UXO91" s="137"/>
      <c r="UXP91" s="137"/>
      <c r="UXQ91" s="137"/>
      <c r="UXR91" s="137"/>
      <c r="UXS91" s="137"/>
      <c r="UXT91" s="137"/>
      <c r="UXU91" s="137"/>
      <c r="UXV91" s="137"/>
      <c r="UXW91" s="137"/>
      <c r="UXX91" s="137"/>
      <c r="UXY91" s="137"/>
      <c r="UXZ91" s="137"/>
      <c r="UYA91" s="137"/>
      <c r="UYB91" s="137"/>
      <c r="UYC91" s="137"/>
      <c r="UYD91" s="137"/>
      <c r="UYE91" s="137"/>
      <c r="UYF91" s="137"/>
      <c r="UYG91" s="137"/>
      <c r="UYH91" s="137"/>
      <c r="UYI91" s="137"/>
      <c r="UYJ91" s="137"/>
      <c r="UYK91" s="137"/>
      <c r="UYL91" s="137"/>
      <c r="UYM91" s="137"/>
      <c r="UYN91" s="137"/>
      <c r="UYO91" s="137"/>
      <c r="UYP91" s="137"/>
      <c r="UYQ91" s="137"/>
      <c r="UYR91" s="137"/>
      <c r="UYS91" s="137"/>
      <c r="UYT91" s="137"/>
      <c r="UYU91" s="137"/>
      <c r="UYV91" s="137"/>
      <c r="UYW91" s="137"/>
      <c r="UYX91" s="137"/>
      <c r="UYY91" s="137"/>
      <c r="UYZ91" s="137"/>
      <c r="UZA91" s="137"/>
      <c r="UZB91" s="137"/>
      <c r="UZC91" s="137"/>
      <c r="UZD91" s="137"/>
      <c r="UZE91" s="137"/>
      <c r="UZF91" s="137"/>
      <c r="UZG91" s="137"/>
      <c r="UZH91" s="137"/>
      <c r="UZI91" s="137"/>
      <c r="UZJ91" s="137"/>
      <c r="UZK91" s="137"/>
      <c r="UZL91" s="137"/>
      <c r="UZM91" s="137"/>
      <c r="UZN91" s="137"/>
      <c r="UZO91" s="137"/>
      <c r="UZP91" s="137"/>
      <c r="UZQ91" s="137"/>
      <c r="UZR91" s="137"/>
      <c r="UZS91" s="137"/>
      <c r="UZT91" s="137"/>
      <c r="UZU91" s="137"/>
      <c r="UZV91" s="137"/>
      <c r="UZW91" s="137"/>
      <c r="UZX91" s="137"/>
      <c r="UZY91" s="137"/>
      <c r="UZZ91" s="137"/>
      <c r="VAA91" s="137"/>
      <c r="VAB91" s="137"/>
      <c r="VAC91" s="137"/>
      <c r="VAD91" s="137"/>
      <c r="VAE91" s="137"/>
      <c r="VAF91" s="137"/>
      <c r="VAG91" s="137"/>
      <c r="VAH91" s="137"/>
      <c r="VAI91" s="137"/>
      <c r="VAJ91" s="137"/>
      <c r="VAK91" s="137"/>
      <c r="VAL91" s="137"/>
      <c r="VAM91" s="137"/>
      <c r="VAN91" s="137"/>
      <c r="VAO91" s="137"/>
      <c r="VAP91" s="137"/>
      <c r="VAQ91" s="137"/>
      <c r="VAR91" s="137"/>
      <c r="VAS91" s="137"/>
      <c r="VAT91" s="137"/>
      <c r="VAU91" s="137"/>
      <c r="VAV91" s="137"/>
      <c r="VAW91" s="137"/>
      <c r="VAX91" s="137"/>
      <c r="VAY91" s="137"/>
      <c r="VAZ91" s="137"/>
      <c r="VBA91" s="137"/>
      <c r="VBB91" s="137"/>
      <c r="VBC91" s="137"/>
      <c r="VBD91" s="137"/>
      <c r="VBE91" s="137"/>
      <c r="VBF91" s="137"/>
      <c r="VBG91" s="137"/>
      <c r="VBH91" s="137"/>
      <c r="VBI91" s="137"/>
      <c r="VBJ91" s="137"/>
      <c r="VBK91" s="137"/>
      <c r="VBL91" s="137"/>
      <c r="VBM91" s="137"/>
      <c r="VBN91" s="137"/>
      <c r="VBO91" s="137"/>
      <c r="VBP91" s="137"/>
      <c r="VBQ91" s="137"/>
      <c r="VBR91" s="137"/>
      <c r="VBS91" s="137"/>
      <c r="VBT91" s="137"/>
      <c r="VBU91" s="137"/>
      <c r="VBV91" s="137"/>
      <c r="VBW91" s="137"/>
      <c r="VBX91" s="137"/>
      <c r="VBY91" s="137"/>
      <c r="VBZ91" s="137"/>
      <c r="VCA91" s="137"/>
      <c r="VCB91" s="137"/>
      <c r="VCC91" s="137"/>
      <c r="VCD91" s="137"/>
      <c r="VCE91" s="137"/>
      <c r="VCF91" s="137"/>
      <c r="VCG91" s="137"/>
      <c r="VCH91" s="137"/>
      <c r="VCI91" s="137"/>
      <c r="VCJ91" s="137"/>
      <c r="VCK91" s="137"/>
      <c r="VCL91" s="137"/>
      <c r="VCM91" s="137"/>
      <c r="VCN91" s="137"/>
      <c r="VCO91" s="137"/>
      <c r="VCP91" s="137"/>
      <c r="VCQ91" s="137"/>
      <c r="VCR91" s="137"/>
      <c r="VCS91" s="137"/>
      <c r="VCT91" s="137"/>
      <c r="VCU91" s="137"/>
      <c r="VCV91" s="137"/>
      <c r="VCW91" s="137"/>
      <c r="VCX91" s="137"/>
      <c r="VCY91" s="137"/>
      <c r="VCZ91" s="137"/>
      <c r="VDA91" s="137"/>
      <c r="VDB91" s="137"/>
      <c r="VDC91" s="137"/>
      <c r="VDD91" s="137"/>
      <c r="VDE91" s="137"/>
      <c r="VDF91" s="137"/>
      <c r="VDG91" s="137"/>
      <c r="VDH91" s="137"/>
      <c r="VDI91" s="137"/>
      <c r="VDJ91" s="137"/>
      <c r="VDK91" s="137"/>
      <c r="VDL91" s="137"/>
      <c r="VDM91" s="137"/>
      <c r="VDN91" s="137"/>
      <c r="VDO91" s="137"/>
      <c r="VDP91" s="137"/>
      <c r="VDQ91" s="137"/>
      <c r="VDR91" s="137"/>
      <c r="VDS91" s="137"/>
      <c r="VDT91" s="137"/>
      <c r="VDU91" s="137"/>
      <c r="VDV91" s="137"/>
      <c r="VDW91" s="137"/>
      <c r="VDX91" s="137"/>
      <c r="VDY91" s="137"/>
      <c r="VDZ91" s="137"/>
      <c r="VEA91" s="137"/>
      <c r="VEB91" s="137"/>
      <c r="VEC91" s="137"/>
      <c r="VED91" s="137"/>
      <c r="VEE91" s="137"/>
      <c r="VEF91" s="137"/>
      <c r="VEG91" s="137"/>
      <c r="VEH91" s="137"/>
      <c r="VEI91" s="137"/>
      <c r="VEJ91" s="137"/>
      <c r="VEK91" s="137"/>
      <c r="VEL91" s="137"/>
      <c r="VEM91" s="137"/>
      <c r="VEN91" s="137"/>
      <c r="VEO91" s="137"/>
      <c r="VEP91" s="137"/>
      <c r="VEQ91" s="137"/>
      <c r="VER91" s="137"/>
      <c r="VES91" s="137"/>
      <c r="VET91" s="137"/>
      <c r="VEU91" s="137"/>
      <c r="VEV91" s="137"/>
      <c r="VEW91" s="137"/>
      <c r="VEX91" s="137"/>
      <c r="VEY91" s="137"/>
      <c r="VEZ91" s="137"/>
      <c r="VFA91" s="137"/>
      <c r="VFB91" s="137"/>
      <c r="VFC91" s="137"/>
      <c r="VFD91" s="137"/>
      <c r="VFE91" s="137"/>
      <c r="VFF91" s="137"/>
      <c r="VFG91" s="137"/>
      <c r="VFH91" s="137"/>
      <c r="VFI91" s="137"/>
      <c r="VFJ91" s="137"/>
      <c r="VFK91" s="137"/>
      <c r="VFL91" s="137"/>
      <c r="VFM91" s="137"/>
      <c r="VFN91" s="137"/>
      <c r="VFO91" s="137"/>
      <c r="VFP91" s="137"/>
      <c r="VFQ91" s="137"/>
      <c r="VFR91" s="137"/>
      <c r="VFS91" s="137"/>
      <c r="VFT91" s="137"/>
      <c r="VFU91" s="137"/>
      <c r="VFV91" s="137"/>
      <c r="VFW91" s="137"/>
      <c r="VFX91" s="137"/>
      <c r="VFY91" s="137"/>
      <c r="VFZ91" s="137"/>
      <c r="VGA91" s="137"/>
      <c r="VGB91" s="137"/>
      <c r="VGC91" s="137"/>
      <c r="VGD91" s="137"/>
      <c r="VGE91" s="137"/>
      <c r="VGF91" s="137"/>
      <c r="VGG91" s="137"/>
      <c r="VGH91" s="137"/>
      <c r="VGI91" s="137"/>
      <c r="VGJ91" s="137"/>
      <c r="VGK91" s="137"/>
      <c r="VGL91" s="137"/>
      <c r="VGM91" s="137"/>
      <c r="VGN91" s="137"/>
      <c r="VGO91" s="137"/>
      <c r="VGP91" s="137"/>
      <c r="VGQ91" s="137"/>
      <c r="VGR91" s="137"/>
      <c r="VGS91" s="137"/>
      <c r="VGT91" s="137"/>
      <c r="VGU91" s="137"/>
      <c r="VGV91" s="137"/>
      <c r="VGW91" s="137"/>
      <c r="VGX91" s="137"/>
      <c r="VGY91" s="137"/>
      <c r="VGZ91" s="137"/>
      <c r="VHA91" s="137"/>
      <c r="VHB91" s="137"/>
      <c r="VHC91" s="137"/>
      <c r="VHD91" s="137"/>
      <c r="VHE91" s="137"/>
      <c r="VHF91" s="137"/>
      <c r="VHG91" s="137"/>
      <c r="VHH91" s="137"/>
      <c r="VHI91" s="137"/>
      <c r="VHJ91" s="137"/>
      <c r="VHK91" s="137"/>
      <c r="VHL91" s="137"/>
      <c r="VHM91" s="137"/>
      <c r="VHN91" s="137"/>
      <c r="VHO91" s="137"/>
      <c r="VHP91" s="137"/>
      <c r="VHQ91" s="137"/>
      <c r="VHR91" s="137"/>
      <c r="VHS91" s="137"/>
      <c r="VHT91" s="137"/>
      <c r="VHU91" s="137"/>
      <c r="VHV91" s="137"/>
      <c r="VHW91" s="137"/>
      <c r="VHX91" s="137"/>
      <c r="VHY91" s="137"/>
      <c r="VHZ91" s="137"/>
      <c r="VIA91" s="137"/>
      <c r="VIB91" s="137"/>
      <c r="VIC91" s="137"/>
      <c r="VID91" s="137"/>
      <c r="VIE91" s="137"/>
      <c r="VIF91" s="137"/>
      <c r="VIG91" s="137"/>
      <c r="VIH91" s="137"/>
      <c r="VII91" s="137"/>
      <c r="VIJ91" s="137"/>
      <c r="VIK91" s="137"/>
      <c r="VIL91" s="137"/>
      <c r="VIM91" s="137"/>
      <c r="VIN91" s="137"/>
      <c r="VIO91" s="137"/>
      <c r="VIP91" s="137"/>
      <c r="VIQ91" s="137"/>
      <c r="VIR91" s="137"/>
      <c r="VIS91" s="137"/>
      <c r="VIT91" s="137"/>
      <c r="VIU91" s="137"/>
      <c r="VIV91" s="137"/>
      <c r="VIW91" s="137"/>
      <c r="VIX91" s="137"/>
      <c r="VIY91" s="137"/>
      <c r="VIZ91" s="137"/>
      <c r="VJA91" s="137"/>
      <c r="VJB91" s="137"/>
      <c r="VJC91" s="137"/>
      <c r="VJD91" s="137"/>
      <c r="VJE91" s="137"/>
      <c r="VJF91" s="137"/>
      <c r="VJG91" s="137"/>
      <c r="VJH91" s="137"/>
      <c r="VJI91" s="137"/>
      <c r="VJJ91" s="137"/>
      <c r="VJK91" s="137"/>
      <c r="VJL91" s="137"/>
      <c r="VJM91" s="137"/>
      <c r="VJN91" s="137"/>
      <c r="VJO91" s="137"/>
      <c r="VJP91" s="137"/>
      <c r="VJQ91" s="137"/>
      <c r="VJR91" s="137"/>
      <c r="VJS91" s="137"/>
      <c r="VJT91" s="137"/>
      <c r="VJU91" s="137"/>
      <c r="VJV91" s="137"/>
      <c r="VJW91" s="137"/>
      <c r="VJX91" s="137"/>
      <c r="VJY91" s="137"/>
      <c r="VJZ91" s="137"/>
      <c r="VKA91" s="137"/>
      <c r="VKB91" s="137"/>
      <c r="VKC91" s="137"/>
      <c r="VKD91" s="137"/>
      <c r="VKE91" s="137"/>
      <c r="VKF91" s="137"/>
      <c r="VKG91" s="137"/>
      <c r="VKH91" s="137"/>
      <c r="VKI91" s="137"/>
      <c r="VKJ91" s="137"/>
      <c r="VKK91" s="137"/>
      <c r="VKL91" s="137"/>
      <c r="VKM91" s="137"/>
      <c r="VKN91" s="137"/>
      <c r="VKO91" s="137"/>
      <c r="VKP91" s="137"/>
      <c r="VKQ91" s="137"/>
      <c r="VKR91" s="137"/>
      <c r="VKS91" s="137"/>
      <c r="VKT91" s="137"/>
      <c r="VKU91" s="137"/>
      <c r="VKV91" s="137"/>
      <c r="VKW91" s="137"/>
      <c r="VKX91" s="137"/>
      <c r="VKY91" s="137"/>
      <c r="VKZ91" s="137"/>
      <c r="VLA91" s="137"/>
      <c r="VLB91" s="137"/>
      <c r="VLC91" s="137"/>
      <c r="VLD91" s="137"/>
      <c r="VLE91" s="137"/>
      <c r="VLF91" s="137"/>
      <c r="VLG91" s="137"/>
      <c r="VLH91" s="137"/>
      <c r="VLI91" s="137"/>
      <c r="VLJ91" s="137"/>
      <c r="VLK91" s="137"/>
      <c r="VLL91" s="137"/>
      <c r="VLM91" s="137"/>
      <c r="VLN91" s="137"/>
      <c r="VLO91" s="137"/>
      <c r="VLP91" s="137"/>
      <c r="VLQ91" s="137"/>
      <c r="VLR91" s="137"/>
      <c r="VLS91" s="137"/>
      <c r="VLT91" s="137"/>
      <c r="VLU91" s="137"/>
      <c r="VLV91" s="137"/>
      <c r="VLW91" s="137"/>
      <c r="VLX91" s="137"/>
      <c r="VLY91" s="137"/>
      <c r="VLZ91" s="137"/>
      <c r="VMA91" s="137"/>
      <c r="VMB91" s="137"/>
      <c r="VMC91" s="137"/>
      <c r="VMD91" s="137"/>
      <c r="VME91" s="137"/>
      <c r="VMF91" s="137"/>
      <c r="VMG91" s="137"/>
      <c r="VMH91" s="137"/>
      <c r="VMI91" s="137"/>
      <c r="VMJ91" s="137"/>
      <c r="VMK91" s="137"/>
      <c r="VML91" s="137"/>
      <c r="VMM91" s="137"/>
      <c r="VMN91" s="137"/>
      <c r="VMO91" s="137"/>
      <c r="VMP91" s="137"/>
      <c r="VMQ91" s="137"/>
      <c r="VMR91" s="137"/>
      <c r="VMS91" s="137"/>
      <c r="VMT91" s="137"/>
      <c r="VMU91" s="137"/>
      <c r="VMV91" s="137"/>
      <c r="VMW91" s="137"/>
      <c r="VMX91" s="137"/>
      <c r="VMY91" s="137"/>
      <c r="VMZ91" s="137"/>
      <c r="VNA91" s="137"/>
      <c r="VNB91" s="137"/>
      <c r="VNC91" s="137"/>
      <c r="VND91" s="137"/>
      <c r="VNE91" s="137"/>
      <c r="VNF91" s="137"/>
      <c r="VNG91" s="137"/>
      <c r="VNH91" s="137"/>
      <c r="VNI91" s="137"/>
      <c r="VNJ91" s="137"/>
      <c r="VNK91" s="137"/>
      <c r="VNL91" s="137"/>
      <c r="VNM91" s="137"/>
      <c r="VNN91" s="137"/>
      <c r="VNO91" s="137"/>
      <c r="VNP91" s="137"/>
      <c r="VNQ91" s="137"/>
      <c r="VNR91" s="137"/>
      <c r="VNS91" s="137"/>
      <c r="VNT91" s="137"/>
      <c r="VNU91" s="137"/>
      <c r="VNV91" s="137"/>
      <c r="VNW91" s="137"/>
      <c r="VNX91" s="137"/>
      <c r="VNY91" s="137"/>
      <c r="VNZ91" s="137"/>
      <c r="VOA91" s="137"/>
      <c r="VOB91" s="137"/>
      <c r="VOC91" s="137"/>
      <c r="VOD91" s="137"/>
      <c r="VOE91" s="137"/>
      <c r="VOF91" s="137"/>
      <c r="VOG91" s="137"/>
      <c r="VOH91" s="137"/>
      <c r="VOI91" s="137"/>
      <c r="VOJ91" s="137"/>
      <c r="VOK91" s="137"/>
      <c r="VOL91" s="137"/>
      <c r="VOM91" s="137"/>
      <c r="VON91" s="137"/>
      <c r="VOO91" s="137"/>
      <c r="VOP91" s="137"/>
      <c r="VOQ91" s="137"/>
      <c r="VOR91" s="137"/>
      <c r="VOS91" s="137"/>
      <c r="VOT91" s="137"/>
      <c r="VOU91" s="137"/>
      <c r="VOV91" s="137"/>
      <c r="VOW91" s="137"/>
      <c r="VOX91" s="137"/>
      <c r="VOY91" s="137"/>
      <c r="VOZ91" s="137"/>
      <c r="VPA91" s="137"/>
      <c r="VPB91" s="137"/>
      <c r="VPC91" s="137"/>
      <c r="VPD91" s="137"/>
      <c r="VPE91" s="137"/>
      <c r="VPF91" s="137"/>
      <c r="VPG91" s="137"/>
      <c r="VPH91" s="137"/>
      <c r="VPI91" s="137"/>
      <c r="VPJ91" s="137"/>
      <c r="VPK91" s="137"/>
      <c r="VPL91" s="137"/>
      <c r="VPM91" s="137"/>
      <c r="VPN91" s="137"/>
      <c r="VPO91" s="137"/>
      <c r="VPP91" s="137"/>
      <c r="VPQ91" s="137"/>
      <c r="VPR91" s="137"/>
      <c r="VPS91" s="137"/>
      <c r="VPT91" s="137"/>
      <c r="VPU91" s="137"/>
      <c r="VPV91" s="137"/>
      <c r="VPW91" s="137"/>
      <c r="VPX91" s="137"/>
      <c r="VPY91" s="137"/>
      <c r="VPZ91" s="137"/>
      <c r="VQA91" s="137"/>
      <c r="VQB91" s="137"/>
      <c r="VQC91" s="137"/>
      <c r="VQD91" s="137"/>
      <c r="VQE91" s="137"/>
      <c r="VQF91" s="137"/>
      <c r="VQG91" s="137"/>
      <c r="VQH91" s="137"/>
      <c r="VQI91" s="137"/>
      <c r="VQJ91" s="137"/>
      <c r="VQK91" s="137"/>
      <c r="VQL91" s="137"/>
      <c r="VQM91" s="137"/>
      <c r="VQN91" s="137"/>
      <c r="VQO91" s="137"/>
      <c r="VQP91" s="137"/>
      <c r="VQQ91" s="137"/>
      <c r="VQR91" s="137"/>
      <c r="VQS91" s="137"/>
      <c r="VQT91" s="137"/>
      <c r="VQU91" s="137"/>
      <c r="VQV91" s="137"/>
      <c r="VQW91" s="137"/>
      <c r="VQX91" s="137"/>
      <c r="VQY91" s="137"/>
      <c r="VQZ91" s="137"/>
      <c r="VRA91" s="137"/>
      <c r="VRB91" s="137"/>
      <c r="VRC91" s="137"/>
      <c r="VRD91" s="137"/>
      <c r="VRE91" s="137"/>
      <c r="VRF91" s="137"/>
      <c r="VRG91" s="137"/>
      <c r="VRH91" s="137"/>
      <c r="VRI91" s="137"/>
      <c r="VRJ91" s="137"/>
      <c r="VRK91" s="137"/>
      <c r="VRL91" s="137"/>
      <c r="VRM91" s="137"/>
      <c r="VRN91" s="137"/>
      <c r="VRO91" s="137"/>
      <c r="VRP91" s="137"/>
      <c r="VRQ91" s="137"/>
      <c r="VRR91" s="137"/>
      <c r="VRS91" s="137"/>
      <c r="VRT91" s="137"/>
      <c r="VRU91" s="137"/>
      <c r="VRV91" s="137"/>
      <c r="VRW91" s="137"/>
      <c r="VRX91" s="137"/>
      <c r="VRY91" s="137"/>
      <c r="VRZ91" s="137"/>
      <c r="VSA91" s="137"/>
      <c r="VSB91" s="137"/>
      <c r="VSC91" s="137"/>
      <c r="VSD91" s="137"/>
      <c r="VSE91" s="137"/>
      <c r="VSF91" s="137"/>
      <c r="VSG91" s="137"/>
      <c r="VSH91" s="137"/>
      <c r="VSI91" s="137"/>
      <c r="VSJ91" s="137"/>
      <c r="VSK91" s="137"/>
      <c r="VSL91" s="137"/>
      <c r="VSM91" s="137"/>
      <c r="VSN91" s="137"/>
      <c r="VSO91" s="137"/>
      <c r="VSP91" s="137"/>
      <c r="VSQ91" s="137"/>
      <c r="VSR91" s="137"/>
      <c r="VSS91" s="137"/>
      <c r="VST91" s="137"/>
      <c r="VSU91" s="137"/>
      <c r="VSV91" s="137"/>
      <c r="VSW91" s="137"/>
      <c r="VSX91" s="137"/>
      <c r="VSY91" s="137"/>
      <c r="VSZ91" s="137"/>
      <c r="VTA91" s="137"/>
      <c r="VTB91" s="137"/>
      <c r="VTC91" s="137"/>
      <c r="VTD91" s="137"/>
      <c r="VTE91" s="137"/>
      <c r="VTF91" s="137"/>
      <c r="VTG91" s="137"/>
      <c r="VTH91" s="137"/>
      <c r="VTI91" s="137"/>
      <c r="VTJ91" s="137"/>
      <c r="VTK91" s="137"/>
      <c r="VTL91" s="137"/>
      <c r="VTM91" s="137"/>
      <c r="VTN91" s="137"/>
      <c r="VTO91" s="137"/>
      <c r="VTP91" s="137"/>
      <c r="VTQ91" s="137"/>
      <c r="VTR91" s="137"/>
      <c r="VTS91" s="137"/>
      <c r="VTT91" s="137"/>
      <c r="VTU91" s="137"/>
      <c r="VTV91" s="137"/>
      <c r="VTW91" s="137"/>
      <c r="VTX91" s="137"/>
      <c r="VTY91" s="137"/>
      <c r="VTZ91" s="137"/>
      <c r="VUA91" s="137"/>
      <c r="VUB91" s="137"/>
      <c r="VUC91" s="137"/>
      <c r="VUD91" s="137"/>
      <c r="VUE91" s="137"/>
      <c r="VUF91" s="137"/>
      <c r="VUG91" s="137"/>
      <c r="VUH91" s="137"/>
      <c r="VUI91" s="137"/>
      <c r="VUJ91" s="137"/>
      <c r="VUK91" s="137"/>
      <c r="VUL91" s="137"/>
      <c r="VUM91" s="137"/>
      <c r="VUN91" s="137"/>
      <c r="VUO91" s="137"/>
      <c r="VUP91" s="137"/>
      <c r="VUQ91" s="137"/>
      <c r="VUR91" s="137"/>
      <c r="VUS91" s="137"/>
      <c r="VUT91" s="137"/>
      <c r="VUU91" s="137"/>
      <c r="VUV91" s="137"/>
      <c r="VUW91" s="137"/>
      <c r="VUX91" s="137"/>
      <c r="VUY91" s="137"/>
      <c r="VUZ91" s="137"/>
      <c r="VVA91" s="137"/>
      <c r="VVB91" s="137"/>
      <c r="VVC91" s="137"/>
      <c r="VVD91" s="137"/>
      <c r="VVE91" s="137"/>
      <c r="VVF91" s="137"/>
      <c r="VVG91" s="137"/>
      <c r="VVH91" s="137"/>
      <c r="VVI91" s="137"/>
      <c r="VVJ91" s="137"/>
      <c r="VVK91" s="137"/>
      <c r="VVL91" s="137"/>
      <c r="VVM91" s="137"/>
      <c r="VVN91" s="137"/>
      <c r="VVO91" s="137"/>
      <c r="VVP91" s="137"/>
      <c r="VVQ91" s="137"/>
      <c r="VVR91" s="137"/>
      <c r="VVS91" s="137"/>
      <c r="VVT91" s="137"/>
      <c r="VVU91" s="137"/>
      <c r="VVV91" s="137"/>
      <c r="VVW91" s="137"/>
      <c r="VVX91" s="137"/>
      <c r="VVY91" s="137"/>
      <c r="VVZ91" s="137"/>
      <c r="VWA91" s="137"/>
      <c r="VWB91" s="137"/>
      <c r="VWC91" s="137"/>
      <c r="VWD91" s="137"/>
      <c r="VWE91" s="137"/>
      <c r="VWF91" s="137"/>
      <c r="VWG91" s="137"/>
      <c r="VWH91" s="137"/>
      <c r="VWI91" s="137"/>
      <c r="VWJ91" s="137"/>
      <c r="VWK91" s="137"/>
      <c r="VWL91" s="137"/>
      <c r="VWM91" s="137"/>
      <c r="VWN91" s="137"/>
      <c r="VWO91" s="137"/>
      <c r="VWP91" s="137"/>
      <c r="VWQ91" s="137"/>
      <c r="VWR91" s="137"/>
      <c r="VWS91" s="137"/>
      <c r="VWT91" s="137"/>
      <c r="VWU91" s="137"/>
      <c r="VWV91" s="137"/>
      <c r="VWW91" s="137"/>
      <c r="VWX91" s="137"/>
      <c r="VWY91" s="137"/>
      <c r="VWZ91" s="137"/>
      <c r="VXA91" s="137"/>
      <c r="VXB91" s="137"/>
      <c r="VXC91" s="137"/>
      <c r="VXD91" s="137"/>
      <c r="VXE91" s="137"/>
      <c r="VXF91" s="137"/>
      <c r="VXG91" s="137"/>
      <c r="VXH91" s="137"/>
      <c r="VXI91" s="137"/>
      <c r="VXJ91" s="137"/>
      <c r="VXK91" s="137"/>
      <c r="VXL91" s="137"/>
      <c r="VXM91" s="137"/>
      <c r="VXN91" s="137"/>
      <c r="VXO91" s="137"/>
      <c r="VXP91" s="137"/>
      <c r="VXQ91" s="137"/>
      <c r="VXR91" s="137"/>
      <c r="VXS91" s="137"/>
      <c r="VXT91" s="137"/>
      <c r="VXU91" s="137"/>
      <c r="VXV91" s="137"/>
      <c r="VXW91" s="137"/>
      <c r="VXX91" s="137"/>
      <c r="VXY91" s="137"/>
      <c r="VXZ91" s="137"/>
      <c r="VYA91" s="137"/>
      <c r="VYB91" s="137"/>
      <c r="VYC91" s="137"/>
      <c r="VYD91" s="137"/>
      <c r="VYE91" s="137"/>
      <c r="VYF91" s="137"/>
      <c r="VYG91" s="137"/>
      <c r="VYH91" s="137"/>
      <c r="VYI91" s="137"/>
      <c r="VYJ91" s="137"/>
      <c r="VYK91" s="137"/>
      <c r="VYL91" s="137"/>
      <c r="VYM91" s="137"/>
      <c r="VYN91" s="137"/>
      <c r="VYO91" s="137"/>
      <c r="VYP91" s="137"/>
      <c r="VYQ91" s="137"/>
      <c r="VYR91" s="137"/>
      <c r="VYS91" s="137"/>
      <c r="VYT91" s="137"/>
      <c r="VYU91" s="137"/>
      <c r="VYV91" s="137"/>
      <c r="VYW91" s="137"/>
      <c r="VYX91" s="137"/>
      <c r="VYY91" s="137"/>
      <c r="VYZ91" s="137"/>
      <c r="VZA91" s="137"/>
      <c r="VZB91" s="137"/>
      <c r="VZC91" s="137"/>
      <c r="VZD91" s="137"/>
      <c r="VZE91" s="137"/>
      <c r="VZF91" s="137"/>
      <c r="VZG91" s="137"/>
      <c r="VZH91" s="137"/>
      <c r="VZI91" s="137"/>
      <c r="VZJ91" s="137"/>
      <c r="VZK91" s="137"/>
      <c r="VZL91" s="137"/>
      <c r="VZM91" s="137"/>
      <c r="VZN91" s="137"/>
      <c r="VZO91" s="137"/>
      <c r="VZP91" s="137"/>
      <c r="VZQ91" s="137"/>
      <c r="VZR91" s="137"/>
      <c r="VZS91" s="137"/>
      <c r="VZT91" s="137"/>
      <c r="VZU91" s="137"/>
      <c r="VZV91" s="137"/>
      <c r="VZW91" s="137"/>
      <c r="VZX91" s="137"/>
      <c r="VZY91" s="137"/>
      <c r="VZZ91" s="137"/>
      <c r="WAA91" s="137"/>
      <c r="WAB91" s="137"/>
      <c r="WAC91" s="137"/>
      <c r="WAD91" s="137"/>
      <c r="WAE91" s="137"/>
      <c r="WAF91" s="137"/>
      <c r="WAG91" s="137"/>
      <c r="WAH91" s="137"/>
      <c r="WAI91" s="137"/>
      <c r="WAJ91" s="137"/>
      <c r="WAK91" s="137"/>
      <c r="WAL91" s="137"/>
      <c r="WAM91" s="137"/>
      <c r="WAN91" s="137"/>
      <c r="WAO91" s="137"/>
      <c r="WAP91" s="137"/>
      <c r="WAQ91" s="137"/>
      <c r="WAR91" s="137"/>
      <c r="WAS91" s="137"/>
      <c r="WAT91" s="137"/>
      <c r="WAU91" s="137"/>
      <c r="WAV91" s="137"/>
      <c r="WAW91" s="137"/>
      <c r="WAX91" s="137"/>
      <c r="WAY91" s="137"/>
      <c r="WAZ91" s="137"/>
      <c r="WBA91" s="137"/>
      <c r="WBB91" s="137"/>
      <c r="WBC91" s="137"/>
      <c r="WBD91" s="137"/>
      <c r="WBE91" s="137"/>
      <c r="WBF91" s="137"/>
      <c r="WBG91" s="137"/>
      <c r="WBH91" s="137"/>
      <c r="WBI91" s="137"/>
      <c r="WBJ91" s="137"/>
      <c r="WBK91" s="137"/>
      <c r="WBL91" s="137"/>
      <c r="WBM91" s="137"/>
      <c r="WBN91" s="137"/>
      <c r="WBO91" s="137"/>
      <c r="WBP91" s="137"/>
      <c r="WBQ91" s="137"/>
      <c r="WBR91" s="137"/>
      <c r="WBS91" s="137"/>
      <c r="WBT91" s="137"/>
      <c r="WBU91" s="137"/>
      <c r="WBV91" s="137"/>
      <c r="WBW91" s="137"/>
      <c r="WBX91" s="137"/>
      <c r="WBY91" s="137"/>
      <c r="WBZ91" s="137"/>
      <c r="WCA91" s="137"/>
      <c r="WCB91" s="137"/>
      <c r="WCC91" s="137"/>
      <c r="WCD91" s="137"/>
      <c r="WCE91" s="137"/>
      <c r="WCF91" s="137"/>
      <c r="WCG91" s="137"/>
      <c r="WCH91" s="137"/>
      <c r="WCI91" s="137"/>
      <c r="WCJ91" s="137"/>
      <c r="WCK91" s="137"/>
      <c r="WCL91" s="137"/>
      <c r="WCM91" s="137"/>
      <c r="WCN91" s="137"/>
      <c r="WCO91" s="137"/>
      <c r="WCP91" s="137"/>
      <c r="WCQ91" s="137"/>
      <c r="WCR91" s="137"/>
      <c r="WCS91" s="137"/>
      <c r="WCT91" s="137"/>
      <c r="WCU91" s="137"/>
      <c r="WCV91" s="137"/>
      <c r="WCW91" s="137"/>
      <c r="WCX91" s="137"/>
      <c r="WCY91" s="137"/>
      <c r="WCZ91" s="137"/>
      <c r="WDA91" s="137"/>
      <c r="WDB91" s="137"/>
      <c r="WDC91" s="137"/>
      <c r="WDD91" s="137"/>
      <c r="WDE91" s="137"/>
      <c r="WDF91" s="137"/>
      <c r="WDG91" s="137"/>
      <c r="WDH91" s="137"/>
      <c r="WDI91" s="137"/>
      <c r="WDJ91" s="137"/>
      <c r="WDK91" s="137"/>
      <c r="WDL91" s="137"/>
      <c r="WDM91" s="137"/>
      <c r="WDN91" s="137"/>
      <c r="WDO91" s="137"/>
      <c r="WDP91" s="137"/>
      <c r="WDQ91" s="137"/>
      <c r="WDR91" s="137"/>
      <c r="WDS91" s="137"/>
      <c r="WDT91" s="137"/>
      <c r="WDU91" s="137"/>
      <c r="WDV91" s="137"/>
      <c r="WDW91" s="137"/>
      <c r="WDX91" s="137"/>
      <c r="WDY91" s="137"/>
      <c r="WDZ91" s="137"/>
      <c r="WEA91" s="137"/>
      <c r="WEB91" s="137"/>
      <c r="WEC91" s="137"/>
      <c r="WED91" s="137"/>
      <c r="WEE91" s="137"/>
      <c r="WEF91" s="137"/>
      <c r="WEG91" s="137"/>
      <c r="WEH91" s="137"/>
      <c r="WEI91" s="137"/>
      <c r="WEJ91" s="137"/>
      <c r="WEK91" s="137"/>
      <c r="WEL91" s="137"/>
      <c r="WEM91" s="137"/>
      <c r="WEN91" s="137"/>
      <c r="WEO91" s="137"/>
      <c r="WEP91" s="137"/>
      <c r="WEQ91" s="137"/>
      <c r="WER91" s="137"/>
      <c r="WES91" s="137"/>
      <c r="WET91" s="137"/>
      <c r="WEU91" s="137"/>
      <c r="WEV91" s="137"/>
      <c r="WEW91" s="137"/>
      <c r="WEX91" s="137"/>
      <c r="WEY91" s="137"/>
      <c r="WEZ91" s="137"/>
      <c r="WFA91" s="137"/>
      <c r="WFB91" s="137"/>
      <c r="WFC91" s="137"/>
      <c r="WFD91" s="137"/>
      <c r="WFE91" s="137"/>
      <c r="WFF91" s="137"/>
      <c r="WFG91" s="137"/>
      <c r="WFH91" s="137"/>
      <c r="WFI91" s="137"/>
      <c r="WFJ91" s="137"/>
      <c r="WFK91" s="137"/>
      <c r="WFL91" s="137"/>
      <c r="WFM91" s="137"/>
      <c r="WFN91" s="137"/>
      <c r="WFO91" s="137"/>
      <c r="WFP91" s="137"/>
      <c r="WFQ91" s="137"/>
      <c r="WFR91" s="137"/>
      <c r="WFS91" s="137"/>
      <c r="WFT91" s="137"/>
      <c r="WFU91" s="137"/>
      <c r="WFV91" s="137"/>
      <c r="WFW91" s="137"/>
      <c r="WFX91" s="137"/>
      <c r="WFY91" s="137"/>
      <c r="WFZ91" s="137"/>
      <c r="WGA91" s="137"/>
      <c r="WGB91" s="137"/>
      <c r="WGC91" s="137"/>
      <c r="WGD91" s="137"/>
      <c r="WGE91" s="137"/>
      <c r="WGF91" s="137"/>
      <c r="WGG91" s="137"/>
      <c r="WGH91" s="137"/>
      <c r="WGI91" s="137"/>
      <c r="WGJ91" s="137"/>
      <c r="WGK91" s="137"/>
      <c r="WGL91" s="137"/>
      <c r="WGM91" s="137"/>
      <c r="WGN91" s="137"/>
      <c r="WGO91" s="137"/>
      <c r="WGP91" s="137"/>
      <c r="WGQ91" s="137"/>
      <c r="WGR91" s="137"/>
      <c r="WGS91" s="137"/>
      <c r="WGT91" s="137"/>
      <c r="WGU91" s="137"/>
      <c r="WGV91" s="137"/>
      <c r="WGW91" s="137"/>
      <c r="WGX91" s="137"/>
      <c r="WGY91" s="137"/>
      <c r="WGZ91" s="137"/>
      <c r="WHA91" s="137"/>
      <c r="WHB91" s="137"/>
      <c r="WHC91" s="137"/>
      <c r="WHD91" s="137"/>
      <c r="WHE91" s="137"/>
      <c r="WHF91" s="137"/>
      <c r="WHG91" s="137"/>
      <c r="WHH91" s="137"/>
      <c r="WHI91" s="137"/>
      <c r="WHJ91" s="137"/>
      <c r="WHK91" s="137"/>
      <c r="WHL91" s="137"/>
      <c r="WHM91" s="137"/>
      <c r="WHN91" s="137"/>
      <c r="WHO91" s="137"/>
      <c r="WHP91" s="137"/>
      <c r="WHQ91" s="137"/>
      <c r="WHR91" s="137"/>
      <c r="WHS91" s="137"/>
      <c r="WHT91" s="137"/>
      <c r="WHU91" s="137"/>
      <c r="WHV91" s="137"/>
      <c r="WHW91" s="137"/>
      <c r="WHX91" s="137"/>
      <c r="WHY91" s="137"/>
      <c r="WHZ91" s="137"/>
      <c r="WIA91" s="137"/>
      <c r="WIB91" s="137"/>
      <c r="WIC91" s="137"/>
      <c r="WID91" s="137"/>
      <c r="WIE91" s="137"/>
      <c r="WIF91" s="137"/>
      <c r="WIG91" s="137"/>
      <c r="WIH91" s="137"/>
      <c r="WII91" s="137"/>
      <c r="WIJ91" s="137"/>
      <c r="WIK91" s="137"/>
      <c r="WIL91" s="137"/>
      <c r="WIM91" s="137"/>
      <c r="WIN91" s="137"/>
      <c r="WIO91" s="137"/>
      <c r="WIP91" s="137"/>
      <c r="WIQ91" s="137"/>
      <c r="WIR91" s="137"/>
      <c r="WIS91" s="137"/>
      <c r="WIT91" s="137"/>
      <c r="WIU91" s="137"/>
      <c r="WIV91" s="137"/>
      <c r="WIW91" s="137"/>
      <c r="WIX91" s="137"/>
      <c r="WIY91" s="137"/>
      <c r="WIZ91" s="137"/>
      <c r="WJA91" s="137"/>
      <c r="WJB91" s="137"/>
      <c r="WJC91" s="137"/>
      <c r="WJD91" s="137"/>
      <c r="WJE91" s="137"/>
      <c r="WJF91" s="137"/>
      <c r="WJG91" s="137"/>
      <c r="WJH91" s="137"/>
      <c r="WJI91" s="137"/>
      <c r="WJJ91" s="137"/>
      <c r="WJK91" s="137"/>
      <c r="WJL91" s="137"/>
      <c r="WJM91" s="137"/>
      <c r="WJN91" s="137"/>
      <c r="WJO91" s="137"/>
      <c r="WJP91" s="137"/>
      <c r="WJQ91" s="137"/>
      <c r="WJR91" s="137"/>
      <c r="WJS91" s="137"/>
      <c r="WJT91" s="137"/>
      <c r="WJU91" s="137"/>
      <c r="WJV91" s="137"/>
      <c r="WJW91" s="137"/>
      <c r="WJX91" s="137"/>
      <c r="WJY91" s="137"/>
      <c r="WJZ91" s="137"/>
      <c r="WKA91" s="137"/>
      <c r="WKB91" s="137"/>
      <c r="WKC91" s="137"/>
      <c r="WKD91" s="137"/>
      <c r="WKE91" s="137"/>
      <c r="WKF91" s="137"/>
      <c r="WKG91" s="137"/>
      <c r="WKH91" s="137"/>
      <c r="WKI91" s="137"/>
      <c r="WKJ91" s="137"/>
      <c r="WKK91" s="137"/>
      <c r="WKL91" s="137"/>
      <c r="WKM91" s="137"/>
      <c r="WKN91" s="137"/>
      <c r="WKO91" s="137"/>
      <c r="WKP91" s="137"/>
      <c r="WKQ91" s="137"/>
      <c r="WKR91" s="137"/>
      <c r="WKS91" s="137"/>
      <c r="WKT91" s="137"/>
      <c r="WKU91" s="137"/>
      <c r="WKV91" s="137"/>
      <c r="WKW91" s="137"/>
      <c r="WKX91" s="137"/>
      <c r="WKY91" s="137"/>
      <c r="WKZ91" s="137"/>
      <c r="WLA91" s="137"/>
      <c r="WLB91" s="137"/>
      <c r="WLC91" s="137"/>
      <c r="WLD91" s="137"/>
      <c r="WLE91" s="137"/>
      <c r="WLF91" s="137"/>
      <c r="WLG91" s="137"/>
      <c r="WLH91" s="137"/>
      <c r="WLI91" s="137"/>
      <c r="WLJ91" s="137"/>
      <c r="WLK91" s="137"/>
      <c r="WLL91" s="137"/>
      <c r="WLM91" s="137"/>
      <c r="WLN91" s="137"/>
      <c r="WLO91" s="137"/>
      <c r="WLP91" s="137"/>
      <c r="WLQ91" s="137"/>
      <c r="WLR91" s="137"/>
      <c r="WLS91" s="137"/>
      <c r="WLT91" s="137"/>
      <c r="WLU91" s="137"/>
      <c r="WLV91" s="137"/>
      <c r="WLW91" s="137"/>
      <c r="WLX91" s="137"/>
      <c r="WLY91" s="137"/>
      <c r="WLZ91" s="137"/>
      <c r="WMA91" s="137"/>
      <c r="WMB91" s="137"/>
      <c r="WMC91" s="137"/>
      <c r="WMD91" s="137"/>
      <c r="WME91" s="137"/>
      <c r="WMF91" s="137"/>
      <c r="WMG91" s="137"/>
      <c r="WMH91" s="137"/>
      <c r="WMI91" s="137"/>
      <c r="WMJ91" s="137"/>
      <c r="WMK91" s="137"/>
      <c r="WML91" s="137"/>
      <c r="WMM91" s="137"/>
      <c r="WMN91" s="137"/>
      <c r="WMO91" s="137"/>
      <c r="WMP91" s="137"/>
      <c r="WMQ91" s="137"/>
      <c r="WMR91" s="137"/>
      <c r="WMS91" s="137"/>
      <c r="WMT91" s="137"/>
      <c r="WMU91" s="137"/>
      <c r="WMV91" s="137"/>
      <c r="WMW91" s="137"/>
      <c r="WMX91" s="137"/>
      <c r="WMY91" s="137"/>
      <c r="WMZ91" s="137"/>
      <c r="WNA91" s="137"/>
      <c r="WNB91" s="137"/>
      <c r="WNC91" s="137"/>
      <c r="WND91" s="137"/>
      <c r="WNE91" s="137"/>
      <c r="WNF91" s="137"/>
      <c r="WNG91" s="137"/>
      <c r="WNH91" s="137"/>
      <c r="WNI91" s="137"/>
      <c r="WNJ91" s="137"/>
      <c r="WNK91" s="137"/>
      <c r="WNL91" s="137"/>
      <c r="WNM91" s="137"/>
      <c r="WNN91" s="137"/>
      <c r="WNO91" s="137"/>
      <c r="WNP91" s="137"/>
      <c r="WNQ91" s="137"/>
      <c r="WNR91" s="137"/>
      <c r="WNS91" s="137"/>
      <c r="WNT91" s="137"/>
      <c r="WNU91" s="137"/>
      <c r="WNV91" s="137"/>
      <c r="WNW91" s="137"/>
      <c r="WNX91" s="137"/>
      <c r="WNY91" s="137"/>
      <c r="WNZ91" s="137"/>
      <c r="WOA91" s="137"/>
      <c r="WOB91" s="137"/>
      <c r="WOC91" s="137"/>
      <c r="WOD91" s="137"/>
      <c r="WOE91" s="137"/>
      <c r="WOF91" s="137"/>
      <c r="WOG91" s="137"/>
      <c r="WOH91" s="137"/>
      <c r="WOI91" s="137"/>
      <c r="WOJ91" s="137"/>
      <c r="WOK91" s="137"/>
      <c r="WOL91" s="137"/>
      <c r="WOM91" s="137"/>
      <c r="WON91" s="137"/>
      <c r="WOO91" s="137"/>
      <c r="WOP91" s="137"/>
      <c r="WOQ91" s="137"/>
      <c r="WOR91" s="137"/>
      <c r="WOS91" s="137"/>
      <c r="WOT91" s="137"/>
      <c r="WOU91" s="137"/>
      <c r="WOV91" s="137"/>
      <c r="WOW91" s="137"/>
      <c r="WOX91" s="137"/>
      <c r="WOY91" s="137"/>
      <c r="WOZ91" s="137"/>
      <c r="WPA91" s="137"/>
      <c r="WPB91" s="137"/>
      <c r="WPC91" s="137"/>
      <c r="WPD91" s="137"/>
      <c r="WPE91" s="137"/>
      <c r="WPF91" s="137"/>
      <c r="WPG91" s="137"/>
      <c r="WPH91" s="137"/>
      <c r="WPI91" s="137"/>
      <c r="WPJ91" s="137"/>
      <c r="WPK91" s="137"/>
      <c r="WPL91" s="137"/>
      <c r="WPM91" s="137"/>
      <c r="WPN91" s="137"/>
      <c r="WPO91" s="137"/>
      <c r="WPP91" s="137"/>
      <c r="WPQ91" s="137"/>
      <c r="WPR91" s="137"/>
      <c r="WPS91" s="137"/>
      <c r="WPT91" s="137"/>
      <c r="WPU91" s="137"/>
      <c r="WPV91" s="137"/>
      <c r="WPW91" s="137"/>
      <c r="WPX91" s="137"/>
      <c r="WPY91" s="137"/>
      <c r="WPZ91" s="137"/>
      <c r="WQA91" s="137"/>
      <c r="WQB91" s="137"/>
      <c r="WQC91" s="137"/>
      <c r="WQD91" s="137"/>
      <c r="WQE91" s="137"/>
      <c r="WQF91" s="137"/>
      <c r="WQG91" s="137"/>
      <c r="WQH91" s="137"/>
      <c r="WQI91" s="137"/>
      <c r="WQJ91" s="137"/>
      <c r="WQK91" s="137"/>
      <c r="WQL91" s="137"/>
      <c r="WQM91" s="137"/>
      <c r="WQN91" s="137"/>
      <c r="WQO91" s="137"/>
      <c r="WQP91" s="137"/>
      <c r="WQQ91" s="137"/>
      <c r="WQR91" s="137"/>
      <c r="WQS91" s="137"/>
      <c r="WQT91" s="137"/>
      <c r="WQU91" s="137"/>
      <c r="WQV91" s="137"/>
      <c r="WQW91" s="137"/>
      <c r="WQX91" s="137"/>
      <c r="WQY91" s="137"/>
      <c r="WQZ91" s="137"/>
      <c r="WRA91" s="137"/>
      <c r="WRB91" s="137"/>
      <c r="WRC91" s="137"/>
      <c r="WRD91" s="137"/>
      <c r="WRE91" s="137"/>
      <c r="WRF91" s="137"/>
      <c r="WRG91" s="137"/>
      <c r="WRH91" s="137"/>
      <c r="WRI91" s="137"/>
      <c r="WRJ91" s="137"/>
      <c r="WRK91" s="137"/>
      <c r="WRL91" s="137"/>
      <c r="WRM91" s="137"/>
      <c r="WRN91" s="137"/>
      <c r="WRO91" s="137"/>
      <c r="WRP91" s="137"/>
      <c r="WRQ91" s="137"/>
      <c r="WRR91" s="137"/>
      <c r="WRS91" s="137"/>
      <c r="WRT91" s="137"/>
      <c r="WRU91" s="137"/>
      <c r="WRV91" s="137"/>
      <c r="WRW91" s="137"/>
      <c r="WRX91" s="137"/>
      <c r="WRY91" s="137"/>
      <c r="WRZ91" s="137"/>
      <c r="WSA91" s="137"/>
      <c r="WSB91" s="137"/>
      <c r="WSC91" s="137"/>
      <c r="WSD91" s="137"/>
      <c r="WSE91" s="137"/>
      <c r="WSF91" s="137"/>
      <c r="WSG91" s="137"/>
      <c r="WSH91" s="137"/>
      <c r="WSI91" s="137"/>
      <c r="WSJ91" s="137"/>
      <c r="WSK91" s="137"/>
      <c r="WSL91" s="137"/>
      <c r="WSM91" s="137"/>
      <c r="WSN91" s="137"/>
      <c r="WSO91" s="137"/>
      <c r="WSP91" s="137"/>
      <c r="WSQ91" s="137"/>
      <c r="WSR91" s="137"/>
      <c r="WSS91" s="137"/>
      <c r="WST91" s="137"/>
      <c r="WSU91" s="137"/>
      <c r="WSV91" s="137"/>
      <c r="WSW91" s="137"/>
      <c r="WSX91" s="137"/>
      <c r="WSY91" s="137"/>
      <c r="WSZ91" s="137"/>
      <c r="WTA91" s="137"/>
      <c r="WTB91" s="137"/>
      <c r="WTC91" s="137"/>
      <c r="WTD91" s="137"/>
      <c r="WTE91" s="137"/>
      <c r="WTF91" s="137"/>
      <c r="WTG91" s="137"/>
      <c r="WTH91" s="137"/>
      <c r="WTI91" s="137"/>
      <c r="WTJ91" s="137"/>
      <c r="WTK91" s="137"/>
      <c r="WTL91" s="137"/>
      <c r="WTM91" s="137"/>
      <c r="WTN91" s="137"/>
      <c r="WTO91" s="137"/>
      <c r="WTP91" s="137"/>
      <c r="WTQ91" s="137"/>
      <c r="WTR91" s="137"/>
      <c r="WTS91" s="137"/>
      <c r="WTT91" s="137"/>
      <c r="WTU91" s="137"/>
      <c r="WTV91" s="137"/>
      <c r="WTW91" s="137"/>
      <c r="WTX91" s="137"/>
      <c r="WTY91" s="137"/>
      <c r="WTZ91" s="137"/>
      <c r="WUA91" s="137"/>
      <c r="WUB91" s="137"/>
      <c r="WUC91" s="137"/>
      <c r="WUD91" s="137"/>
      <c r="WUE91" s="137"/>
      <c r="WUF91" s="137"/>
      <c r="WUG91" s="137"/>
      <c r="WUH91" s="137"/>
      <c r="WUI91" s="137"/>
      <c r="WUJ91" s="137"/>
      <c r="WUK91" s="137"/>
      <c r="WUL91" s="137"/>
      <c r="WUM91" s="137"/>
      <c r="WUN91" s="137"/>
      <c r="WUO91" s="137"/>
      <c r="WUP91" s="137"/>
      <c r="WUQ91" s="137"/>
      <c r="WUR91" s="137"/>
      <c r="WUS91" s="137"/>
      <c r="WUT91" s="137"/>
      <c r="WUU91" s="137"/>
      <c r="WUV91" s="137"/>
      <c r="WUW91" s="137"/>
      <c r="WUX91" s="137"/>
      <c r="WUY91" s="137"/>
      <c r="WUZ91" s="137"/>
      <c r="WVA91" s="137"/>
      <c r="WVB91" s="137"/>
      <c r="WVC91" s="137"/>
      <c r="WVD91" s="137"/>
      <c r="WVE91" s="137"/>
      <c r="WVF91" s="137"/>
      <c r="WVG91" s="137"/>
      <c r="WVH91" s="137"/>
      <c r="WVI91" s="137"/>
      <c r="WVJ91" s="137"/>
      <c r="WVK91" s="137"/>
      <c r="WVL91" s="137"/>
      <c r="WVM91" s="137"/>
      <c r="WVN91" s="137"/>
      <c r="WVO91" s="137"/>
      <c r="WVP91" s="137"/>
      <c r="WVQ91" s="137"/>
      <c r="WVR91" s="137"/>
      <c r="WVS91" s="137"/>
      <c r="WVT91" s="137"/>
      <c r="WVU91" s="137"/>
      <c r="WVV91" s="137"/>
      <c r="WVW91" s="137"/>
      <c r="WVX91" s="137"/>
      <c r="WVY91" s="137"/>
      <c r="WVZ91" s="137"/>
      <c r="WWA91" s="137"/>
      <c r="WWB91" s="137"/>
      <c r="WWC91" s="137"/>
      <c r="WWD91" s="137"/>
      <c r="WWE91" s="137"/>
      <c r="WWF91" s="137"/>
      <c r="WWG91" s="137"/>
      <c r="WWH91" s="137"/>
      <c r="WWI91" s="137"/>
      <c r="WWJ91" s="137"/>
      <c r="WWK91" s="137"/>
      <c r="WWL91" s="137"/>
      <c r="WWM91" s="137"/>
      <c r="WWN91" s="137"/>
      <c r="WWO91" s="137"/>
      <c r="WWP91" s="137"/>
      <c r="WWQ91" s="137"/>
      <c r="WWR91" s="137"/>
      <c r="WWS91" s="137"/>
      <c r="WWT91" s="137"/>
      <c r="WWU91" s="137"/>
      <c r="WWV91" s="137"/>
      <c r="WWW91" s="137"/>
      <c r="WWX91" s="137"/>
      <c r="WWY91" s="137"/>
      <c r="WWZ91" s="137"/>
      <c r="WXA91" s="137"/>
      <c r="WXB91" s="137"/>
      <c r="WXC91" s="137"/>
      <c r="WXD91" s="137"/>
      <c r="WXE91" s="137"/>
      <c r="WXF91" s="137"/>
      <c r="WXG91" s="137"/>
      <c r="WXH91" s="137"/>
      <c r="WXI91" s="137"/>
      <c r="WXJ91" s="137"/>
      <c r="WXK91" s="137"/>
      <c r="WXL91" s="137"/>
      <c r="WXM91" s="137"/>
      <c r="WXN91" s="137"/>
      <c r="WXO91" s="137"/>
      <c r="WXP91" s="137"/>
      <c r="WXQ91" s="137"/>
      <c r="WXR91" s="137"/>
      <c r="WXS91" s="137"/>
      <c r="WXT91" s="137"/>
      <c r="WXU91" s="137"/>
      <c r="WXV91" s="137"/>
      <c r="WXW91" s="137"/>
      <c r="WXX91" s="137"/>
      <c r="WXY91" s="137"/>
      <c r="WXZ91" s="137"/>
      <c r="WYA91" s="137"/>
      <c r="WYB91" s="137"/>
      <c r="WYC91" s="137"/>
      <c r="WYD91" s="137"/>
      <c r="WYE91" s="137"/>
      <c r="WYF91" s="137"/>
      <c r="WYG91" s="137"/>
      <c r="WYH91" s="137"/>
      <c r="WYI91" s="137"/>
      <c r="WYJ91" s="137"/>
      <c r="WYK91" s="137"/>
      <c r="WYL91" s="137"/>
      <c r="WYM91" s="137"/>
      <c r="WYN91" s="137"/>
      <c r="WYO91" s="137"/>
      <c r="WYP91" s="137"/>
      <c r="WYQ91" s="137"/>
      <c r="WYR91" s="137"/>
      <c r="WYS91" s="137"/>
      <c r="WYT91" s="137"/>
      <c r="WYU91" s="137"/>
      <c r="WYV91" s="137"/>
      <c r="WYW91" s="137"/>
      <c r="WYX91" s="137"/>
      <c r="WYY91" s="137"/>
      <c r="WYZ91" s="137"/>
      <c r="WZA91" s="137"/>
      <c r="WZB91" s="137"/>
      <c r="WZC91" s="137"/>
      <c r="WZD91" s="137"/>
      <c r="WZE91" s="137"/>
      <c r="WZF91" s="137"/>
      <c r="WZG91" s="137"/>
      <c r="WZH91" s="137"/>
      <c r="WZI91" s="137"/>
      <c r="WZJ91" s="137"/>
      <c r="WZK91" s="137"/>
      <c r="WZL91" s="137"/>
      <c r="WZM91" s="137"/>
      <c r="WZN91" s="137"/>
      <c r="WZO91" s="137"/>
      <c r="WZP91" s="137"/>
      <c r="WZQ91" s="137"/>
      <c r="WZR91" s="137"/>
      <c r="WZS91" s="137"/>
      <c r="WZT91" s="137"/>
      <c r="WZU91" s="137"/>
      <c r="WZV91" s="137"/>
      <c r="WZW91" s="137"/>
      <c r="WZX91" s="137"/>
      <c r="WZY91" s="137"/>
      <c r="WZZ91" s="137"/>
      <c r="XAA91" s="137"/>
      <c r="XAB91" s="137"/>
      <c r="XAC91" s="137"/>
      <c r="XAD91" s="137"/>
      <c r="XAE91" s="137"/>
      <c r="XAF91" s="137"/>
      <c r="XAG91" s="137"/>
      <c r="XAH91" s="137"/>
      <c r="XAI91" s="137"/>
      <c r="XAJ91" s="137"/>
      <c r="XAK91" s="137"/>
      <c r="XAL91" s="137"/>
      <c r="XAM91" s="137"/>
      <c r="XAN91" s="137"/>
      <c r="XAO91" s="137"/>
      <c r="XAP91" s="137"/>
      <c r="XAQ91" s="137"/>
      <c r="XAR91" s="137"/>
      <c r="XAS91" s="137"/>
      <c r="XAT91" s="137"/>
      <c r="XAU91" s="137"/>
      <c r="XAV91" s="137"/>
      <c r="XAW91" s="137"/>
      <c r="XAX91" s="137"/>
      <c r="XAY91" s="137"/>
      <c r="XAZ91" s="137"/>
      <c r="XBA91" s="137"/>
      <c r="XBB91" s="137"/>
      <c r="XBC91" s="137"/>
      <c r="XBD91" s="137"/>
      <c r="XBE91" s="137"/>
      <c r="XBF91" s="137"/>
      <c r="XBG91" s="137"/>
      <c r="XBH91" s="137"/>
      <c r="XBI91" s="137"/>
      <c r="XBJ91" s="137"/>
      <c r="XBK91" s="137"/>
      <c r="XBL91" s="137"/>
      <c r="XBM91" s="137"/>
      <c r="XBN91" s="137"/>
      <c r="XBO91" s="137"/>
      <c r="XBP91" s="137"/>
      <c r="XBQ91" s="137"/>
      <c r="XBR91" s="137"/>
      <c r="XBS91" s="137"/>
      <c r="XBT91" s="137"/>
      <c r="XBU91" s="137"/>
      <c r="XBV91" s="137"/>
      <c r="XBW91" s="137"/>
      <c r="XBX91" s="137"/>
      <c r="XBY91" s="137"/>
      <c r="XBZ91" s="137"/>
      <c r="XCA91" s="137"/>
      <c r="XCB91" s="137"/>
      <c r="XCC91" s="137"/>
      <c r="XCD91" s="137"/>
      <c r="XCE91" s="137"/>
      <c r="XCF91" s="137"/>
      <c r="XCG91" s="137"/>
      <c r="XCH91" s="137"/>
      <c r="XCI91" s="137"/>
      <c r="XCJ91" s="137"/>
      <c r="XCK91" s="137"/>
      <c r="XCL91" s="137"/>
      <c r="XCM91" s="137"/>
      <c r="XCN91" s="137"/>
      <c r="XCO91" s="137"/>
      <c r="XCP91" s="137"/>
      <c r="XCQ91" s="137"/>
      <c r="XCR91" s="137"/>
      <c r="XCS91" s="137"/>
      <c r="XCT91" s="137"/>
      <c r="XCU91" s="137"/>
      <c r="XCV91" s="137"/>
      <c r="XCW91" s="137"/>
      <c r="XCX91" s="137"/>
      <c r="XCY91" s="137"/>
      <c r="XCZ91" s="137"/>
      <c r="XDA91" s="137"/>
      <c r="XDB91" s="137"/>
      <c r="XDC91" s="137"/>
      <c r="XDD91" s="137"/>
      <c r="XDE91" s="137"/>
      <c r="XDF91" s="137"/>
      <c r="XDG91" s="137"/>
      <c r="XDH91" s="137"/>
      <c r="XDI91" s="137"/>
      <c r="XDJ91" s="137"/>
      <c r="XDK91" s="137"/>
      <c r="XDL91" s="137"/>
      <c r="XDM91" s="137"/>
      <c r="XDN91" s="137"/>
      <c r="XDO91" s="137"/>
      <c r="XDP91" s="137"/>
      <c r="XDQ91" s="137"/>
      <c r="XDR91" s="137"/>
      <c r="XDS91" s="137"/>
      <c r="XDT91" s="137"/>
      <c r="XDU91" s="137"/>
      <c r="XDV91" s="137"/>
      <c r="XDW91" s="137"/>
      <c r="XDX91" s="137"/>
      <c r="XDY91" s="137"/>
      <c r="XDZ91" s="137"/>
      <c r="XEA91" s="137"/>
      <c r="XEB91" s="137"/>
      <c r="XEC91" s="137"/>
      <c r="XED91" s="137"/>
      <c r="XEE91" s="137"/>
      <c r="XEF91" s="137"/>
      <c r="XEG91" s="137"/>
      <c r="XEH91" s="137"/>
      <c r="XEI91" s="137"/>
      <c r="XEJ91" s="137"/>
      <c r="XEK91" s="137"/>
      <c r="XEL91" s="137"/>
      <c r="XEM91" s="137"/>
      <c r="XEN91" s="137"/>
      <c r="XEO91" s="137"/>
      <c r="XEP91" s="137"/>
      <c r="XEQ91" s="137"/>
      <c r="XER91" s="137"/>
      <c r="XES91" s="137"/>
      <c r="XET91" s="137"/>
      <c r="XEU91" s="137"/>
      <c r="XEV91" s="137"/>
      <c r="XEW91" s="137"/>
      <c r="XEX91" s="137"/>
      <c r="XEY91" s="137"/>
      <c r="XEZ91" s="137"/>
      <c r="XFA91" s="137"/>
      <c r="XFB91" s="137"/>
      <c r="XFC91" s="137"/>
      <c r="XFD91" s="137"/>
    </row>
    <row r="92" s="137" customFormat="1" ht="17" customHeight="1" spans="1:11">
      <c r="A92" s="85">
        <v>90</v>
      </c>
      <c r="B92" s="111" t="s">
        <v>561</v>
      </c>
      <c r="C92" s="85" t="s">
        <v>562</v>
      </c>
      <c r="D92" s="87">
        <v>8</v>
      </c>
      <c r="E92" s="88">
        <v>4594.68</v>
      </c>
      <c r="F92" s="87">
        <v>0</v>
      </c>
      <c r="G92" s="163">
        <f t="shared" si="6"/>
        <v>0</v>
      </c>
      <c r="H92" s="90">
        <f t="shared" si="7"/>
        <v>0.5</v>
      </c>
      <c r="I92" s="98">
        <f t="shared" si="8"/>
        <v>2290</v>
      </c>
      <c r="J92" s="101" t="s">
        <v>19</v>
      </c>
      <c r="K92" s="85"/>
    </row>
    <row r="93" s="137" customFormat="1" ht="17" customHeight="1" spans="1:11">
      <c r="A93" s="85">
        <v>91</v>
      </c>
      <c r="B93" s="86" t="s">
        <v>563</v>
      </c>
      <c r="C93" s="85" t="s">
        <v>564</v>
      </c>
      <c r="D93" s="87">
        <v>13</v>
      </c>
      <c r="E93" s="88">
        <v>5220.36</v>
      </c>
      <c r="F93" s="87">
        <v>0</v>
      </c>
      <c r="G93" s="163">
        <f t="shared" si="6"/>
        <v>0</v>
      </c>
      <c r="H93" s="90">
        <f t="shared" si="7"/>
        <v>0.5</v>
      </c>
      <c r="I93" s="98">
        <f t="shared" si="8"/>
        <v>2610</v>
      </c>
      <c r="J93" s="101" t="s">
        <v>19</v>
      </c>
      <c r="K93" s="85"/>
    </row>
    <row r="94" s="137" customFormat="1" ht="17" customHeight="1" spans="1:11">
      <c r="A94" s="85">
        <v>92</v>
      </c>
      <c r="B94" s="86" t="s">
        <v>565</v>
      </c>
      <c r="C94" s="85" t="s">
        <v>566</v>
      </c>
      <c r="D94" s="87">
        <v>92</v>
      </c>
      <c r="E94" s="88">
        <v>22939.19</v>
      </c>
      <c r="F94" s="87">
        <v>0</v>
      </c>
      <c r="G94" s="163">
        <f t="shared" si="6"/>
        <v>0</v>
      </c>
      <c r="H94" s="90">
        <f t="shared" si="7"/>
        <v>0.5</v>
      </c>
      <c r="I94" s="98">
        <f t="shared" si="8"/>
        <v>11460</v>
      </c>
      <c r="J94" s="101" t="s">
        <v>19</v>
      </c>
      <c r="K94" s="85"/>
    </row>
    <row r="95" s="137" customFormat="1" ht="17" customHeight="1" spans="1:11">
      <c r="A95" s="85">
        <v>93</v>
      </c>
      <c r="B95" s="86" t="s">
        <v>567</v>
      </c>
      <c r="C95" s="85" t="s">
        <v>568</v>
      </c>
      <c r="D95" s="87">
        <v>109</v>
      </c>
      <c r="E95" s="88">
        <v>26555.35</v>
      </c>
      <c r="F95" s="87">
        <v>0</v>
      </c>
      <c r="G95" s="163">
        <f t="shared" si="6"/>
        <v>0</v>
      </c>
      <c r="H95" s="90">
        <f t="shared" si="7"/>
        <v>0.5</v>
      </c>
      <c r="I95" s="98">
        <f t="shared" si="8"/>
        <v>13270</v>
      </c>
      <c r="J95" s="101" t="s">
        <v>19</v>
      </c>
      <c r="K95" s="85"/>
    </row>
    <row r="96" s="137" customFormat="1" ht="17" customHeight="1" spans="1:11">
      <c r="A96" s="85">
        <v>94</v>
      </c>
      <c r="B96" s="86" t="s">
        <v>569</v>
      </c>
      <c r="C96" s="85" t="s">
        <v>570</v>
      </c>
      <c r="D96" s="87">
        <v>71</v>
      </c>
      <c r="E96" s="88">
        <v>16691.05</v>
      </c>
      <c r="F96" s="87">
        <v>0</v>
      </c>
      <c r="G96" s="163">
        <f t="shared" si="6"/>
        <v>0</v>
      </c>
      <c r="H96" s="90">
        <f t="shared" si="7"/>
        <v>0.5</v>
      </c>
      <c r="I96" s="98">
        <f t="shared" si="8"/>
        <v>8340</v>
      </c>
      <c r="J96" s="101" t="s">
        <v>19</v>
      </c>
      <c r="K96" s="85"/>
    </row>
    <row r="97" s="137" customFormat="1" ht="17" customHeight="1" spans="1:11">
      <c r="A97" s="85">
        <v>95</v>
      </c>
      <c r="B97" s="86" t="s">
        <v>571</v>
      </c>
      <c r="C97" s="85" t="s">
        <v>572</v>
      </c>
      <c r="D97" s="87">
        <v>68</v>
      </c>
      <c r="E97" s="88">
        <v>15799.05</v>
      </c>
      <c r="F97" s="87">
        <v>0</v>
      </c>
      <c r="G97" s="163">
        <f t="shared" si="6"/>
        <v>0</v>
      </c>
      <c r="H97" s="90">
        <f t="shared" si="7"/>
        <v>0.5</v>
      </c>
      <c r="I97" s="98">
        <f t="shared" si="8"/>
        <v>7890</v>
      </c>
      <c r="J97" s="101" t="s">
        <v>19</v>
      </c>
      <c r="K97" s="85"/>
    </row>
    <row r="98" s="137" customFormat="1" ht="17" customHeight="1" spans="1:11">
      <c r="A98" s="85">
        <v>96</v>
      </c>
      <c r="B98" s="86" t="s">
        <v>573</v>
      </c>
      <c r="C98" s="85" t="s">
        <v>574</v>
      </c>
      <c r="D98" s="87">
        <v>148</v>
      </c>
      <c r="E98" s="88">
        <v>66314.05</v>
      </c>
      <c r="F98" s="87">
        <v>0</v>
      </c>
      <c r="G98" s="163">
        <f t="shared" si="6"/>
        <v>0</v>
      </c>
      <c r="H98" s="90">
        <f t="shared" si="7"/>
        <v>0.5</v>
      </c>
      <c r="I98" s="98">
        <f t="shared" si="8"/>
        <v>33150</v>
      </c>
      <c r="J98" s="101" t="s">
        <v>19</v>
      </c>
      <c r="K98" s="85"/>
    </row>
    <row r="99" s="137" customFormat="1" ht="17" customHeight="1" spans="1:11">
      <c r="A99" s="85">
        <v>97</v>
      </c>
      <c r="B99" s="86" t="s">
        <v>575</v>
      </c>
      <c r="C99" s="85" t="s">
        <v>576</v>
      </c>
      <c r="D99" s="87">
        <v>83</v>
      </c>
      <c r="E99" s="88">
        <v>35242.37</v>
      </c>
      <c r="F99" s="87">
        <v>0</v>
      </c>
      <c r="G99" s="163">
        <f t="shared" si="6"/>
        <v>0</v>
      </c>
      <c r="H99" s="90">
        <f t="shared" si="7"/>
        <v>0.5</v>
      </c>
      <c r="I99" s="98">
        <f t="shared" si="8"/>
        <v>17620</v>
      </c>
      <c r="J99" s="101" t="s">
        <v>19</v>
      </c>
      <c r="K99" s="85"/>
    </row>
    <row r="100" s="213" customFormat="1" ht="17" customHeight="1" spans="1:11">
      <c r="A100" s="214" t="s">
        <v>577</v>
      </c>
      <c r="B100" s="215"/>
      <c r="C100" s="216"/>
      <c r="D100" s="174">
        <f t="shared" ref="D100:F100" si="9">SUM(D3:D99)</f>
        <v>8108</v>
      </c>
      <c r="E100" s="174">
        <f t="shared" si="9"/>
        <v>2438222.29</v>
      </c>
      <c r="F100" s="174">
        <f t="shared" si="9"/>
        <v>25</v>
      </c>
      <c r="G100" s="217"/>
      <c r="H100" s="174"/>
      <c r="I100" s="174">
        <f>SUM(I3:I99)</f>
        <v>1117840</v>
      </c>
      <c r="J100" s="218"/>
      <c r="K100" s="218"/>
    </row>
  </sheetData>
  <mergeCells count="2">
    <mergeCell ref="A1:K1"/>
    <mergeCell ref="A100:C100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0"/>
  <sheetViews>
    <sheetView workbookViewId="0">
      <selection activeCell="F50" sqref="F50"/>
    </sheetView>
  </sheetViews>
  <sheetFormatPr defaultColWidth="9" defaultRowHeight="14.25"/>
  <cols>
    <col min="1" max="1" width="4.125" style="186" customWidth="1"/>
    <col min="2" max="2" width="8.25833333333333" style="186" customWidth="1"/>
    <col min="3" max="3" width="45.5083333333333" style="186" customWidth="1"/>
    <col min="4" max="4" width="8.125" style="186" customWidth="1"/>
    <col min="5" max="5" width="12.2583333333333" style="186" customWidth="1"/>
    <col min="6" max="6" width="8.125" style="186" customWidth="1"/>
    <col min="7" max="7" width="8.75833333333333" style="186" customWidth="1"/>
    <col min="8" max="8" width="6.375" style="186" customWidth="1"/>
    <col min="9" max="9" width="8.50833333333333" style="5" customWidth="1"/>
    <col min="10" max="10" width="10.875" style="186" customWidth="1"/>
    <col min="11" max="11" width="8.875" style="186" customWidth="1"/>
    <col min="12" max="16369" width="9" style="186"/>
    <col min="16370" max="16384" width="9" style="190"/>
  </cols>
  <sheetData>
    <row r="1" s="186" customFormat="1" ht="27.95" customHeight="1" spans="1:16384">
      <c r="A1" s="197" t="s">
        <v>578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XEP1" s="190"/>
      <c r="XEQ1" s="190"/>
      <c r="XER1" s="190"/>
      <c r="XES1" s="190"/>
      <c r="XET1" s="190"/>
      <c r="XEU1" s="190"/>
      <c r="XEV1" s="190"/>
      <c r="XEW1" s="190"/>
      <c r="XEX1" s="190"/>
      <c r="XEY1" s="190"/>
      <c r="XEZ1" s="190"/>
      <c r="XFA1" s="190"/>
      <c r="XFB1" s="190"/>
      <c r="XFC1" s="190"/>
      <c r="XFD1" s="190"/>
    </row>
    <row r="2" s="186" customFormat="1" ht="27" customHeight="1" spans="1:11">
      <c r="A2" s="198" t="s">
        <v>1</v>
      </c>
      <c r="B2" s="199" t="s">
        <v>2</v>
      </c>
      <c r="C2" s="198" t="s">
        <v>3</v>
      </c>
      <c r="D2" s="200" t="s">
        <v>4</v>
      </c>
      <c r="E2" s="200" t="s">
        <v>5</v>
      </c>
      <c r="F2" s="200" t="s">
        <v>6</v>
      </c>
      <c r="G2" s="171" t="s">
        <v>7</v>
      </c>
      <c r="H2" s="171" t="s">
        <v>8</v>
      </c>
      <c r="I2" s="177" t="s">
        <v>9</v>
      </c>
      <c r="J2" s="198" t="s">
        <v>579</v>
      </c>
      <c r="K2" s="198" t="s">
        <v>11</v>
      </c>
    </row>
    <row r="3" s="186" customFormat="1" ht="17" customHeight="1" spans="1:11">
      <c r="A3" s="198">
        <v>1</v>
      </c>
      <c r="B3" s="201" t="s">
        <v>580</v>
      </c>
      <c r="C3" s="198" t="s">
        <v>581</v>
      </c>
      <c r="D3" s="202">
        <v>130</v>
      </c>
      <c r="E3" s="203">
        <v>38904.37</v>
      </c>
      <c r="F3" s="202">
        <v>0</v>
      </c>
      <c r="G3" s="170">
        <f t="shared" ref="G3:G43" si="0">F3/(F3+D3)*100%</f>
        <v>0</v>
      </c>
      <c r="H3" s="171">
        <f t="shared" ref="H3:H43" si="1">(3.23%-G3)/3.23%*50%</f>
        <v>0.5</v>
      </c>
      <c r="I3" s="177">
        <f t="shared" ref="I3:I43" si="2">ROUNDDOWN(H3*E3,-1)</f>
        <v>19450</v>
      </c>
      <c r="J3" s="101" t="s">
        <v>19</v>
      </c>
      <c r="K3" s="205"/>
    </row>
    <row r="4" s="186" customFormat="1" ht="17" customHeight="1" spans="1:11">
      <c r="A4" s="198">
        <v>2</v>
      </c>
      <c r="B4" s="201" t="s">
        <v>582</v>
      </c>
      <c r="C4" s="198" t="s">
        <v>583</v>
      </c>
      <c r="D4" s="202">
        <v>32</v>
      </c>
      <c r="E4" s="203">
        <v>20054.93</v>
      </c>
      <c r="F4" s="202">
        <v>0</v>
      </c>
      <c r="G4" s="170">
        <f t="shared" si="0"/>
        <v>0</v>
      </c>
      <c r="H4" s="171">
        <f t="shared" si="1"/>
        <v>0.5</v>
      </c>
      <c r="I4" s="177">
        <f t="shared" si="2"/>
        <v>10020</v>
      </c>
      <c r="J4" s="101" t="s">
        <v>19</v>
      </c>
      <c r="K4" s="205"/>
    </row>
    <row r="5" s="186" customFormat="1" ht="17" customHeight="1" spans="1:11">
      <c r="A5" s="198">
        <v>3</v>
      </c>
      <c r="B5" s="201" t="s">
        <v>584</v>
      </c>
      <c r="C5" s="198" t="s">
        <v>585</v>
      </c>
      <c r="D5" s="202">
        <v>43</v>
      </c>
      <c r="E5" s="203">
        <v>11802.15</v>
      </c>
      <c r="F5" s="202">
        <v>0</v>
      </c>
      <c r="G5" s="170">
        <f t="shared" si="0"/>
        <v>0</v>
      </c>
      <c r="H5" s="171">
        <f t="shared" si="1"/>
        <v>0.5</v>
      </c>
      <c r="I5" s="177">
        <f t="shared" si="2"/>
        <v>5900</v>
      </c>
      <c r="J5" s="101" t="s">
        <v>19</v>
      </c>
      <c r="K5" s="205"/>
    </row>
    <row r="6" s="186" customFormat="1" ht="17" customHeight="1" spans="1:11">
      <c r="A6" s="198">
        <v>4</v>
      </c>
      <c r="B6" s="201" t="s">
        <v>586</v>
      </c>
      <c r="C6" s="198" t="s">
        <v>587</v>
      </c>
      <c r="D6" s="202">
        <v>51</v>
      </c>
      <c r="E6" s="203">
        <v>14251.25</v>
      </c>
      <c r="F6" s="202">
        <v>0</v>
      </c>
      <c r="G6" s="204">
        <f t="shared" si="0"/>
        <v>0</v>
      </c>
      <c r="H6" s="171">
        <f t="shared" si="1"/>
        <v>0.5</v>
      </c>
      <c r="I6" s="177">
        <f t="shared" si="2"/>
        <v>7120</v>
      </c>
      <c r="J6" s="101" t="s">
        <v>19</v>
      </c>
      <c r="K6" s="205"/>
    </row>
    <row r="7" s="186" customFormat="1" ht="17" customHeight="1" spans="1:11">
      <c r="A7" s="198">
        <v>5</v>
      </c>
      <c r="B7" s="201" t="s">
        <v>588</v>
      </c>
      <c r="C7" s="198" t="s">
        <v>589</v>
      </c>
      <c r="D7" s="202">
        <v>7</v>
      </c>
      <c r="E7" s="203">
        <v>1909.88</v>
      </c>
      <c r="F7" s="202">
        <v>0</v>
      </c>
      <c r="G7" s="170">
        <f t="shared" si="0"/>
        <v>0</v>
      </c>
      <c r="H7" s="171">
        <f t="shared" si="1"/>
        <v>0.5</v>
      </c>
      <c r="I7" s="177">
        <f t="shared" si="2"/>
        <v>950</v>
      </c>
      <c r="J7" s="101" t="s">
        <v>19</v>
      </c>
      <c r="K7" s="205"/>
    </row>
    <row r="8" s="186" customFormat="1" ht="17" customHeight="1" spans="1:11">
      <c r="A8" s="198">
        <v>6</v>
      </c>
      <c r="B8" s="201" t="s">
        <v>590</v>
      </c>
      <c r="C8" s="198" t="s">
        <v>591</v>
      </c>
      <c r="D8" s="202">
        <v>38</v>
      </c>
      <c r="E8" s="203">
        <v>8342.42</v>
      </c>
      <c r="F8" s="202">
        <v>1</v>
      </c>
      <c r="G8" s="204">
        <f t="shared" si="0"/>
        <v>0.0256410256410256</v>
      </c>
      <c r="H8" s="171">
        <f t="shared" si="1"/>
        <v>0.103080098436136</v>
      </c>
      <c r="I8" s="177">
        <f t="shared" si="2"/>
        <v>850</v>
      </c>
      <c r="J8" s="101" t="s">
        <v>19</v>
      </c>
      <c r="K8" s="205"/>
    </row>
    <row r="9" s="186" customFormat="1" ht="17" customHeight="1" spans="1:11">
      <c r="A9" s="198">
        <v>7</v>
      </c>
      <c r="B9" s="201" t="s">
        <v>592</v>
      </c>
      <c r="C9" s="198" t="s">
        <v>593</v>
      </c>
      <c r="D9" s="202">
        <v>15</v>
      </c>
      <c r="E9" s="203">
        <v>7079.82</v>
      </c>
      <c r="F9" s="202">
        <v>0</v>
      </c>
      <c r="G9" s="170">
        <f t="shared" si="0"/>
        <v>0</v>
      </c>
      <c r="H9" s="171">
        <f t="shared" si="1"/>
        <v>0.5</v>
      </c>
      <c r="I9" s="177">
        <f t="shared" si="2"/>
        <v>3530</v>
      </c>
      <c r="J9" s="101" t="s">
        <v>19</v>
      </c>
      <c r="K9" s="205"/>
    </row>
    <row r="10" s="186" customFormat="1" ht="17" customHeight="1" spans="1:11">
      <c r="A10" s="198">
        <v>8</v>
      </c>
      <c r="B10" s="201" t="s">
        <v>594</v>
      </c>
      <c r="C10" s="198" t="s">
        <v>595</v>
      </c>
      <c r="D10" s="202">
        <v>4</v>
      </c>
      <c r="E10" s="203">
        <v>2021.23</v>
      </c>
      <c r="F10" s="202">
        <v>0</v>
      </c>
      <c r="G10" s="170">
        <f t="shared" si="0"/>
        <v>0</v>
      </c>
      <c r="H10" s="171">
        <f t="shared" si="1"/>
        <v>0.5</v>
      </c>
      <c r="I10" s="177">
        <f t="shared" si="2"/>
        <v>1010</v>
      </c>
      <c r="J10" s="101" t="s">
        <v>19</v>
      </c>
      <c r="K10" s="206"/>
    </row>
    <row r="11" s="186" customFormat="1" ht="17" customHeight="1" spans="1:11">
      <c r="A11" s="198">
        <v>9</v>
      </c>
      <c r="B11" s="201" t="s">
        <v>596</v>
      </c>
      <c r="C11" s="198" t="s">
        <v>597</v>
      </c>
      <c r="D11" s="202">
        <v>67</v>
      </c>
      <c r="E11" s="203">
        <v>17237.2</v>
      </c>
      <c r="F11" s="202">
        <v>0</v>
      </c>
      <c r="G11" s="170">
        <f t="shared" si="0"/>
        <v>0</v>
      </c>
      <c r="H11" s="171">
        <f t="shared" si="1"/>
        <v>0.5</v>
      </c>
      <c r="I11" s="177">
        <f t="shared" si="2"/>
        <v>8610</v>
      </c>
      <c r="J11" s="101" t="s">
        <v>19</v>
      </c>
      <c r="K11" s="206"/>
    </row>
    <row r="12" s="186" customFormat="1" ht="17" customHeight="1" spans="1:11">
      <c r="A12" s="198">
        <v>10</v>
      </c>
      <c r="B12" s="201" t="s">
        <v>598</v>
      </c>
      <c r="C12" s="198" t="s">
        <v>599</v>
      </c>
      <c r="D12" s="202">
        <v>106</v>
      </c>
      <c r="E12" s="203">
        <v>24685.26</v>
      </c>
      <c r="F12" s="202">
        <v>0</v>
      </c>
      <c r="G12" s="170">
        <f t="shared" si="0"/>
        <v>0</v>
      </c>
      <c r="H12" s="171">
        <f t="shared" si="1"/>
        <v>0.5</v>
      </c>
      <c r="I12" s="177">
        <f t="shared" si="2"/>
        <v>12340</v>
      </c>
      <c r="J12" s="101" t="s">
        <v>19</v>
      </c>
      <c r="K12" s="206"/>
    </row>
    <row r="13" s="186" customFormat="1" ht="17" customHeight="1" spans="1:11">
      <c r="A13" s="198">
        <v>11</v>
      </c>
      <c r="B13" s="201" t="s">
        <v>600</v>
      </c>
      <c r="C13" s="198" t="s">
        <v>601</v>
      </c>
      <c r="D13" s="202">
        <v>217</v>
      </c>
      <c r="E13" s="203">
        <v>72854.38</v>
      </c>
      <c r="F13" s="202">
        <v>0</v>
      </c>
      <c r="G13" s="204">
        <f t="shared" si="0"/>
        <v>0</v>
      </c>
      <c r="H13" s="171">
        <f t="shared" si="1"/>
        <v>0.5</v>
      </c>
      <c r="I13" s="177">
        <f t="shared" si="2"/>
        <v>36420</v>
      </c>
      <c r="J13" s="101" t="s">
        <v>19</v>
      </c>
      <c r="K13" s="206"/>
    </row>
    <row r="14" s="186" customFormat="1" ht="17" customHeight="1" spans="1:11">
      <c r="A14" s="198">
        <v>12</v>
      </c>
      <c r="B14" s="201" t="s">
        <v>602</v>
      </c>
      <c r="C14" s="198" t="s">
        <v>603</v>
      </c>
      <c r="D14" s="202">
        <v>24</v>
      </c>
      <c r="E14" s="203">
        <v>7791.18</v>
      </c>
      <c r="F14" s="202">
        <v>0</v>
      </c>
      <c r="G14" s="170">
        <f t="shared" si="0"/>
        <v>0</v>
      </c>
      <c r="H14" s="171">
        <f t="shared" si="1"/>
        <v>0.5</v>
      </c>
      <c r="I14" s="177">
        <f t="shared" si="2"/>
        <v>3890</v>
      </c>
      <c r="J14" s="101" t="s">
        <v>19</v>
      </c>
      <c r="K14" s="206"/>
    </row>
    <row r="15" s="186" customFormat="1" ht="17" customHeight="1" spans="1:11">
      <c r="A15" s="198">
        <v>13</v>
      </c>
      <c r="B15" s="201" t="s">
        <v>604</v>
      </c>
      <c r="C15" s="198" t="s">
        <v>605</v>
      </c>
      <c r="D15" s="202">
        <v>455</v>
      </c>
      <c r="E15" s="203">
        <v>127510.91</v>
      </c>
      <c r="F15" s="202">
        <v>2</v>
      </c>
      <c r="G15" s="204">
        <f t="shared" si="0"/>
        <v>0.00437636761487965</v>
      </c>
      <c r="H15" s="171">
        <f t="shared" si="1"/>
        <v>0.432254371286693</v>
      </c>
      <c r="I15" s="177">
        <f t="shared" si="2"/>
        <v>55110</v>
      </c>
      <c r="J15" s="101" t="s">
        <v>19</v>
      </c>
      <c r="K15" s="206"/>
    </row>
    <row r="16" s="186" customFormat="1" ht="17" customHeight="1" spans="1:11">
      <c r="A16" s="198">
        <v>14</v>
      </c>
      <c r="B16" s="201" t="s">
        <v>606</v>
      </c>
      <c r="C16" s="198" t="s">
        <v>607</v>
      </c>
      <c r="D16" s="202">
        <v>142</v>
      </c>
      <c r="E16" s="203">
        <v>37056.41</v>
      </c>
      <c r="F16" s="202">
        <v>3</v>
      </c>
      <c r="G16" s="204">
        <f t="shared" si="0"/>
        <v>0.0206896551724138</v>
      </c>
      <c r="H16" s="171">
        <f t="shared" si="1"/>
        <v>0.179726700117434</v>
      </c>
      <c r="I16" s="177">
        <f t="shared" si="2"/>
        <v>6660</v>
      </c>
      <c r="J16" s="101" t="s">
        <v>19</v>
      </c>
      <c r="K16" s="206"/>
    </row>
    <row r="17" s="186" customFormat="1" ht="17" customHeight="1" spans="1:11">
      <c r="A17" s="198">
        <v>15</v>
      </c>
      <c r="B17" s="201" t="s">
        <v>608</v>
      </c>
      <c r="C17" s="198" t="s">
        <v>609</v>
      </c>
      <c r="D17" s="202">
        <v>40</v>
      </c>
      <c r="E17" s="203">
        <v>10091.94</v>
      </c>
      <c r="F17" s="202">
        <v>0</v>
      </c>
      <c r="G17" s="170">
        <f t="shared" si="0"/>
        <v>0</v>
      </c>
      <c r="H17" s="171">
        <f t="shared" si="1"/>
        <v>0.5</v>
      </c>
      <c r="I17" s="177">
        <f t="shared" si="2"/>
        <v>5040</v>
      </c>
      <c r="J17" s="101" t="s">
        <v>19</v>
      </c>
      <c r="K17" s="206"/>
    </row>
    <row r="18" s="186" customFormat="1" ht="17" customHeight="1" spans="1:11">
      <c r="A18" s="198">
        <v>16</v>
      </c>
      <c r="B18" s="201" t="s">
        <v>610</v>
      </c>
      <c r="C18" s="198" t="s">
        <v>611</v>
      </c>
      <c r="D18" s="202">
        <v>101</v>
      </c>
      <c r="E18" s="203">
        <v>26265.94</v>
      </c>
      <c r="F18" s="202">
        <v>0</v>
      </c>
      <c r="G18" s="170">
        <f t="shared" si="0"/>
        <v>0</v>
      </c>
      <c r="H18" s="171">
        <f t="shared" si="1"/>
        <v>0.5</v>
      </c>
      <c r="I18" s="177">
        <f t="shared" si="2"/>
        <v>13130</v>
      </c>
      <c r="J18" s="101" t="s">
        <v>19</v>
      </c>
      <c r="K18" s="206"/>
    </row>
    <row r="19" s="186" customFormat="1" ht="17" customHeight="1" spans="1:11">
      <c r="A19" s="198">
        <v>17</v>
      </c>
      <c r="B19" s="201" t="s">
        <v>612</v>
      </c>
      <c r="C19" s="198" t="s">
        <v>613</v>
      </c>
      <c r="D19" s="202">
        <v>302</v>
      </c>
      <c r="E19" s="203">
        <v>78020.32</v>
      </c>
      <c r="F19" s="202">
        <v>0</v>
      </c>
      <c r="G19" s="170">
        <f t="shared" si="0"/>
        <v>0</v>
      </c>
      <c r="H19" s="171">
        <f t="shared" si="1"/>
        <v>0.5</v>
      </c>
      <c r="I19" s="177">
        <f t="shared" si="2"/>
        <v>39010</v>
      </c>
      <c r="J19" s="101" t="s">
        <v>19</v>
      </c>
      <c r="K19" s="206"/>
    </row>
    <row r="20" s="186" customFormat="1" ht="17" customHeight="1" spans="1:11">
      <c r="A20" s="198">
        <v>18</v>
      </c>
      <c r="B20" s="201" t="s">
        <v>614</v>
      </c>
      <c r="C20" s="198" t="s">
        <v>615</v>
      </c>
      <c r="D20" s="202">
        <v>36</v>
      </c>
      <c r="E20" s="203">
        <v>10266.16</v>
      </c>
      <c r="F20" s="202">
        <v>0</v>
      </c>
      <c r="G20" s="170">
        <f t="shared" si="0"/>
        <v>0</v>
      </c>
      <c r="H20" s="171">
        <f t="shared" si="1"/>
        <v>0.5</v>
      </c>
      <c r="I20" s="177">
        <f t="shared" si="2"/>
        <v>5130</v>
      </c>
      <c r="J20" s="101" t="s">
        <v>19</v>
      </c>
      <c r="K20" s="206"/>
    </row>
    <row r="21" s="186" customFormat="1" ht="17" customHeight="1" spans="1:11">
      <c r="A21" s="198">
        <v>19</v>
      </c>
      <c r="B21" s="201" t="s">
        <v>616</v>
      </c>
      <c r="C21" s="198" t="s">
        <v>617</v>
      </c>
      <c r="D21" s="202">
        <v>104</v>
      </c>
      <c r="E21" s="203">
        <v>26785.43</v>
      </c>
      <c r="F21" s="202">
        <v>0</v>
      </c>
      <c r="G21" s="170">
        <f t="shared" si="0"/>
        <v>0</v>
      </c>
      <c r="H21" s="171">
        <f t="shared" si="1"/>
        <v>0.5</v>
      </c>
      <c r="I21" s="177">
        <f t="shared" si="2"/>
        <v>13390</v>
      </c>
      <c r="J21" s="101" t="s">
        <v>19</v>
      </c>
      <c r="K21" s="206"/>
    </row>
    <row r="22" s="186" customFormat="1" ht="17" customHeight="1" spans="1:11">
      <c r="A22" s="198">
        <v>20</v>
      </c>
      <c r="B22" s="201" t="s">
        <v>618</v>
      </c>
      <c r="C22" s="198" t="s">
        <v>619</v>
      </c>
      <c r="D22" s="202">
        <v>15</v>
      </c>
      <c r="E22" s="203">
        <v>4057.52</v>
      </c>
      <c r="F22" s="202">
        <v>0</v>
      </c>
      <c r="G22" s="170">
        <f t="shared" si="0"/>
        <v>0</v>
      </c>
      <c r="H22" s="171">
        <f t="shared" si="1"/>
        <v>0.5</v>
      </c>
      <c r="I22" s="177">
        <f t="shared" si="2"/>
        <v>2020</v>
      </c>
      <c r="J22" s="101" t="s">
        <v>19</v>
      </c>
      <c r="K22" s="206"/>
    </row>
    <row r="23" s="186" customFormat="1" ht="17" customHeight="1" spans="1:11">
      <c r="A23" s="198">
        <v>21</v>
      </c>
      <c r="B23" s="201" t="s">
        <v>620</v>
      </c>
      <c r="C23" s="198" t="s">
        <v>621</v>
      </c>
      <c r="D23" s="202">
        <v>6</v>
      </c>
      <c r="E23" s="203">
        <v>1696.71</v>
      </c>
      <c r="F23" s="202">
        <v>0</v>
      </c>
      <c r="G23" s="170">
        <f t="shared" si="0"/>
        <v>0</v>
      </c>
      <c r="H23" s="171">
        <f t="shared" si="1"/>
        <v>0.5</v>
      </c>
      <c r="I23" s="177">
        <f t="shared" si="2"/>
        <v>840</v>
      </c>
      <c r="J23" s="101" t="s">
        <v>19</v>
      </c>
      <c r="K23" s="206"/>
    </row>
    <row r="24" s="186" customFormat="1" ht="17" customHeight="1" spans="1:11">
      <c r="A24" s="198">
        <v>22</v>
      </c>
      <c r="B24" s="201" t="s">
        <v>622</v>
      </c>
      <c r="C24" s="198" t="s">
        <v>623</v>
      </c>
      <c r="D24" s="202">
        <v>100</v>
      </c>
      <c r="E24" s="203">
        <v>19909.37</v>
      </c>
      <c r="F24" s="202">
        <v>0</v>
      </c>
      <c r="G24" s="170">
        <f t="shared" si="0"/>
        <v>0</v>
      </c>
      <c r="H24" s="171">
        <f t="shared" si="1"/>
        <v>0.5</v>
      </c>
      <c r="I24" s="177">
        <f t="shared" si="2"/>
        <v>9950</v>
      </c>
      <c r="J24" s="101" t="s">
        <v>19</v>
      </c>
      <c r="K24" s="206"/>
    </row>
    <row r="25" s="186" customFormat="1" ht="17" customHeight="1" spans="1:11">
      <c r="A25" s="198">
        <v>23</v>
      </c>
      <c r="B25" s="201" t="s">
        <v>624</v>
      </c>
      <c r="C25" s="198" t="s">
        <v>625</v>
      </c>
      <c r="D25" s="202">
        <v>28</v>
      </c>
      <c r="E25" s="203">
        <v>7577.38</v>
      </c>
      <c r="F25" s="202">
        <v>0</v>
      </c>
      <c r="G25" s="170">
        <f t="shared" si="0"/>
        <v>0</v>
      </c>
      <c r="H25" s="171">
        <f t="shared" si="1"/>
        <v>0.5</v>
      </c>
      <c r="I25" s="177">
        <f t="shared" si="2"/>
        <v>3780</v>
      </c>
      <c r="J25" s="101" t="s">
        <v>19</v>
      </c>
      <c r="K25" s="206"/>
    </row>
    <row r="26" s="186" customFormat="1" ht="17" customHeight="1" spans="1:11">
      <c r="A26" s="198">
        <v>24</v>
      </c>
      <c r="B26" s="201" t="s">
        <v>626</v>
      </c>
      <c r="C26" s="198" t="s">
        <v>627</v>
      </c>
      <c r="D26" s="202">
        <v>536</v>
      </c>
      <c r="E26" s="203">
        <v>592335.11</v>
      </c>
      <c r="F26" s="202">
        <v>0</v>
      </c>
      <c r="G26" s="170">
        <f t="shared" si="0"/>
        <v>0</v>
      </c>
      <c r="H26" s="171">
        <f t="shared" si="1"/>
        <v>0.5</v>
      </c>
      <c r="I26" s="177">
        <f t="shared" si="2"/>
        <v>296160</v>
      </c>
      <c r="J26" s="101" t="s">
        <v>19</v>
      </c>
      <c r="K26" s="206"/>
    </row>
    <row r="27" s="186" customFormat="1" ht="17" customHeight="1" spans="1:11">
      <c r="A27" s="198">
        <v>25</v>
      </c>
      <c r="B27" s="201" t="s">
        <v>628</v>
      </c>
      <c r="C27" s="198" t="s">
        <v>629</v>
      </c>
      <c r="D27" s="202">
        <v>20</v>
      </c>
      <c r="E27" s="203">
        <v>5870.84</v>
      </c>
      <c r="F27" s="202">
        <v>0</v>
      </c>
      <c r="G27" s="170">
        <f t="shared" si="0"/>
        <v>0</v>
      </c>
      <c r="H27" s="171">
        <f t="shared" si="1"/>
        <v>0.5</v>
      </c>
      <c r="I27" s="177">
        <f t="shared" si="2"/>
        <v>2930</v>
      </c>
      <c r="J27" s="101" t="s">
        <v>19</v>
      </c>
      <c r="K27" s="206"/>
    </row>
    <row r="28" s="186" customFormat="1" ht="17" customHeight="1" spans="1:11">
      <c r="A28" s="198">
        <v>26</v>
      </c>
      <c r="B28" s="201" t="s">
        <v>630</v>
      </c>
      <c r="C28" s="198" t="s">
        <v>631</v>
      </c>
      <c r="D28" s="202">
        <v>117</v>
      </c>
      <c r="E28" s="203">
        <v>110910.32</v>
      </c>
      <c r="F28" s="202">
        <v>0</v>
      </c>
      <c r="G28" s="170">
        <f t="shared" si="0"/>
        <v>0</v>
      </c>
      <c r="H28" s="171">
        <f t="shared" si="1"/>
        <v>0.5</v>
      </c>
      <c r="I28" s="177">
        <f t="shared" si="2"/>
        <v>55450</v>
      </c>
      <c r="J28" s="101" t="s">
        <v>19</v>
      </c>
      <c r="K28" s="206"/>
    </row>
    <row r="29" s="186" customFormat="1" ht="17" customHeight="1" spans="1:11">
      <c r="A29" s="198">
        <v>27</v>
      </c>
      <c r="B29" s="201" t="s">
        <v>632</v>
      </c>
      <c r="C29" s="198" t="s">
        <v>633</v>
      </c>
      <c r="D29" s="202">
        <v>28</v>
      </c>
      <c r="E29" s="203">
        <v>8525.62</v>
      </c>
      <c r="F29" s="202">
        <v>0</v>
      </c>
      <c r="G29" s="170">
        <f t="shared" si="0"/>
        <v>0</v>
      </c>
      <c r="H29" s="171">
        <f t="shared" si="1"/>
        <v>0.5</v>
      </c>
      <c r="I29" s="177">
        <f t="shared" si="2"/>
        <v>4260</v>
      </c>
      <c r="J29" s="101" t="s">
        <v>14</v>
      </c>
      <c r="K29" s="206"/>
    </row>
    <row r="30" s="186" customFormat="1" ht="17" customHeight="1" spans="1:11">
      <c r="A30" s="198">
        <v>28</v>
      </c>
      <c r="B30" s="201" t="s">
        <v>634</v>
      </c>
      <c r="C30" s="198" t="s">
        <v>635</v>
      </c>
      <c r="D30" s="202">
        <v>23</v>
      </c>
      <c r="E30" s="203">
        <v>17974.47</v>
      </c>
      <c r="F30" s="202">
        <v>0</v>
      </c>
      <c r="G30" s="170">
        <f t="shared" si="0"/>
        <v>0</v>
      </c>
      <c r="H30" s="171">
        <f t="shared" si="1"/>
        <v>0.5</v>
      </c>
      <c r="I30" s="177">
        <f t="shared" si="2"/>
        <v>8980</v>
      </c>
      <c r="J30" s="101" t="s">
        <v>19</v>
      </c>
      <c r="K30" s="206"/>
    </row>
    <row r="31" s="186" customFormat="1" ht="17" customHeight="1" spans="1:11">
      <c r="A31" s="198">
        <v>29</v>
      </c>
      <c r="B31" s="201" t="s">
        <v>636</v>
      </c>
      <c r="C31" s="198" t="s">
        <v>637</v>
      </c>
      <c r="D31" s="202">
        <v>53</v>
      </c>
      <c r="E31" s="203">
        <v>48627.25</v>
      </c>
      <c r="F31" s="202">
        <v>0</v>
      </c>
      <c r="G31" s="170">
        <f t="shared" si="0"/>
        <v>0</v>
      </c>
      <c r="H31" s="171">
        <f t="shared" si="1"/>
        <v>0.5</v>
      </c>
      <c r="I31" s="177">
        <f t="shared" si="2"/>
        <v>24310</v>
      </c>
      <c r="J31" s="101" t="s">
        <v>19</v>
      </c>
      <c r="K31" s="206"/>
    </row>
    <row r="32" s="186" customFormat="1" ht="17" customHeight="1" spans="1:11">
      <c r="A32" s="198">
        <v>30</v>
      </c>
      <c r="B32" s="201" t="s">
        <v>638</v>
      </c>
      <c r="C32" s="198" t="s">
        <v>639</v>
      </c>
      <c r="D32" s="202">
        <v>34</v>
      </c>
      <c r="E32" s="203">
        <v>9129.11</v>
      </c>
      <c r="F32" s="202">
        <v>0</v>
      </c>
      <c r="G32" s="204">
        <f t="shared" si="0"/>
        <v>0</v>
      </c>
      <c r="H32" s="171">
        <f t="shared" si="1"/>
        <v>0.5</v>
      </c>
      <c r="I32" s="177">
        <f t="shared" si="2"/>
        <v>4560</v>
      </c>
      <c r="J32" s="101" t="s">
        <v>14</v>
      </c>
      <c r="K32" s="206"/>
    </row>
    <row r="33" s="186" customFormat="1" ht="17" customHeight="1" spans="1:11">
      <c r="A33" s="198">
        <v>31</v>
      </c>
      <c r="B33" s="201" t="s">
        <v>640</v>
      </c>
      <c r="C33" s="198" t="s">
        <v>641</v>
      </c>
      <c r="D33" s="202">
        <v>201</v>
      </c>
      <c r="E33" s="203">
        <v>68248.97</v>
      </c>
      <c r="F33" s="202">
        <v>0</v>
      </c>
      <c r="G33" s="204">
        <f t="shared" si="0"/>
        <v>0</v>
      </c>
      <c r="H33" s="171">
        <f t="shared" si="1"/>
        <v>0.5</v>
      </c>
      <c r="I33" s="177">
        <f t="shared" si="2"/>
        <v>34120</v>
      </c>
      <c r="J33" s="101" t="s">
        <v>19</v>
      </c>
      <c r="K33" s="206"/>
    </row>
    <row r="34" s="186" customFormat="1" ht="17" customHeight="1" spans="1:11">
      <c r="A34" s="198">
        <v>32</v>
      </c>
      <c r="B34" s="201" t="s">
        <v>642</v>
      </c>
      <c r="C34" s="198" t="s">
        <v>643</v>
      </c>
      <c r="D34" s="202">
        <v>1</v>
      </c>
      <c r="E34" s="203">
        <v>505.2</v>
      </c>
      <c r="F34" s="202">
        <v>0</v>
      </c>
      <c r="G34" s="170">
        <f t="shared" si="0"/>
        <v>0</v>
      </c>
      <c r="H34" s="171">
        <f t="shared" si="1"/>
        <v>0.5</v>
      </c>
      <c r="I34" s="177">
        <f t="shared" si="2"/>
        <v>250</v>
      </c>
      <c r="J34" s="101" t="s">
        <v>19</v>
      </c>
      <c r="K34" s="206"/>
    </row>
    <row r="35" s="186" customFormat="1" ht="17" customHeight="1" spans="1:11">
      <c r="A35" s="198">
        <v>33</v>
      </c>
      <c r="B35" s="201" t="s">
        <v>644</v>
      </c>
      <c r="C35" s="198" t="s">
        <v>645</v>
      </c>
      <c r="D35" s="202">
        <v>1</v>
      </c>
      <c r="E35" s="203">
        <v>331.3</v>
      </c>
      <c r="F35" s="202">
        <v>0</v>
      </c>
      <c r="G35" s="170">
        <f t="shared" si="0"/>
        <v>0</v>
      </c>
      <c r="H35" s="171">
        <f t="shared" si="1"/>
        <v>0.5</v>
      </c>
      <c r="I35" s="177">
        <f t="shared" si="2"/>
        <v>160</v>
      </c>
      <c r="J35" s="101" t="s">
        <v>19</v>
      </c>
      <c r="K35" s="206"/>
    </row>
    <row r="36" s="186" customFormat="1" ht="17" customHeight="1" spans="1:11">
      <c r="A36" s="198">
        <v>34</v>
      </c>
      <c r="B36" s="201" t="s">
        <v>646</v>
      </c>
      <c r="C36" s="198" t="s">
        <v>647</v>
      </c>
      <c r="D36" s="202">
        <v>93</v>
      </c>
      <c r="E36" s="203">
        <v>25367.92</v>
      </c>
      <c r="F36" s="202">
        <v>0</v>
      </c>
      <c r="G36" s="170">
        <f t="shared" si="0"/>
        <v>0</v>
      </c>
      <c r="H36" s="171">
        <f t="shared" si="1"/>
        <v>0.5</v>
      </c>
      <c r="I36" s="177">
        <f t="shared" si="2"/>
        <v>12680</v>
      </c>
      <c r="J36" s="101" t="s">
        <v>19</v>
      </c>
      <c r="K36" s="206"/>
    </row>
    <row r="37" s="186" customFormat="1" ht="17" customHeight="1" spans="1:11">
      <c r="A37" s="198">
        <v>35</v>
      </c>
      <c r="B37" s="201" t="s">
        <v>648</v>
      </c>
      <c r="C37" s="198" t="s">
        <v>649</v>
      </c>
      <c r="D37" s="202">
        <v>110</v>
      </c>
      <c r="E37" s="203">
        <v>26718.33</v>
      </c>
      <c r="F37" s="202">
        <v>0</v>
      </c>
      <c r="G37" s="170">
        <f t="shared" si="0"/>
        <v>0</v>
      </c>
      <c r="H37" s="171">
        <f t="shared" si="1"/>
        <v>0.5</v>
      </c>
      <c r="I37" s="177">
        <f t="shared" si="2"/>
        <v>13350</v>
      </c>
      <c r="J37" s="101" t="s">
        <v>19</v>
      </c>
      <c r="K37" s="206"/>
    </row>
    <row r="38" s="186" customFormat="1" ht="17" customHeight="1" spans="1:11">
      <c r="A38" s="198">
        <v>36</v>
      </c>
      <c r="B38" s="201" t="s">
        <v>650</v>
      </c>
      <c r="C38" s="198" t="s">
        <v>651</v>
      </c>
      <c r="D38" s="202">
        <v>2</v>
      </c>
      <c r="E38" s="203">
        <v>1114.68</v>
      </c>
      <c r="F38" s="202">
        <v>0</v>
      </c>
      <c r="G38" s="170">
        <f t="shared" si="0"/>
        <v>0</v>
      </c>
      <c r="H38" s="171">
        <f t="shared" si="1"/>
        <v>0.5</v>
      </c>
      <c r="I38" s="177">
        <f t="shared" si="2"/>
        <v>550</v>
      </c>
      <c r="J38" s="101" t="s">
        <v>19</v>
      </c>
      <c r="K38" s="206"/>
    </row>
    <row r="39" s="186" customFormat="1" ht="17" customHeight="1" spans="1:11">
      <c r="A39" s="198">
        <v>37</v>
      </c>
      <c r="B39" s="201" t="s">
        <v>652</v>
      </c>
      <c r="C39" s="198" t="s">
        <v>653</v>
      </c>
      <c r="D39" s="202">
        <v>14</v>
      </c>
      <c r="E39" s="203">
        <v>1554.27</v>
      </c>
      <c r="F39" s="202">
        <v>0</v>
      </c>
      <c r="G39" s="170">
        <f t="shared" si="0"/>
        <v>0</v>
      </c>
      <c r="H39" s="171">
        <f t="shared" si="1"/>
        <v>0.5</v>
      </c>
      <c r="I39" s="177">
        <f t="shared" si="2"/>
        <v>770</v>
      </c>
      <c r="J39" s="101" t="s">
        <v>19</v>
      </c>
      <c r="K39" s="206"/>
    </row>
    <row r="40" s="186" customFormat="1" ht="17" customHeight="1" spans="1:11">
      <c r="A40" s="198">
        <v>38</v>
      </c>
      <c r="B40" s="201" t="s">
        <v>654</v>
      </c>
      <c r="C40" s="198" t="s">
        <v>655</v>
      </c>
      <c r="D40" s="202">
        <v>850</v>
      </c>
      <c r="E40" s="203">
        <v>193974.5</v>
      </c>
      <c r="F40" s="202">
        <v>0</v>
      </c>
      <c r="G40" s="204">
        <f t="shared" si="0"/>
        <v>0</v>
      </c>
      <c r="H40" s="171">
        <f t="shared" si="1"/>
        <v>0.5</v>
      </c>
      <c r="I40" s="177">
        <f t="shared" si="2"/>
        <v>96980</v>
      </c>
      <c r="J40" s="101" t="s">
        <v>19</v>
      </c>
      <c r="K40" s="206"/>
    </row>
    <row r="41" s="186" customFormat="1" ht="17" customHeight="1" spans="1:11">
      <c r="A41" s="198">
        <v>39</v>
      </c>
      <c r="B41" s="198" t="s">
        <v>656</v>
      </c>
      <c r="C41" s="198" t="s">
        <v>657</v>
      </c>
      <c r="D41" s="198">
        <v>45</v>
      </c>
      <c r="E41" s="198">
        <v>20313.94</v>
      </c>
      <c r="F41" s="198">
        <v>0</v>
      </c>
      <c r="G41" s="204">
        <f t="shared" si="0"/>
        <v>0</v>
      </c>
      <c r="H41" s="171">
        <f t="shared" si="1"/>
        <v>0.5</v>
      </c>
      <c r="I41" s="177">
        <f t="shared" si="2"/>
        <v>10150</v>
      </c>
      <c r="J41" s="101" t="s">
        <v>19</v>
      </c>
      <c r="K41" s="198"/>
    </row>
    <row r="42" s="186" customFormat="1" ht="17" customHeight="1" spans="1:11">
      <c r="A42" s="198">
        <v>40</v>
      </c>
      <c r="B42" s="198" t="s">
        <v>658</v>
      </c>
      <c r="C42" s="198" t="s">
        <v>659</v>
      </c>
      <c r="D42" s="198">
        <v>241</v>
      </c>
      <c r="E42" s="198">
        <v>272778.31</v>
      </c>
      <c r="F42" s="198">
        <v>0</v>
      </c>
      <c r="G42" s="170">
        <f t="shared" si="0"/>
        <v>0</v>
      </c>
      <c r="H42" s="171">
        <f t="shared" si="1"/>
        <v>0.5</v>
      </c>
      <c r="I42" s="177">
        <f t="shared" si="2"/>
        <v>136380</v>
      </c>
      <c r="J42" s="101" t="s">
        <v>19</v>
      </c>
      <c r="K42" s="198"/>
    </row>
    <row r="43" s="186" customFormat="1" ht="17" customHeight="1" spans="1:11">
      <c r="A43" s="198">
        <v>41</v>
      </c>
      <c r="B43" s="198" t="s">
        <v>660</v>
      </c>
      <c r="C43" s="198" t="s">
        <v>661</v>
      </c>
      <c r="D43" s="198">
        <v>1094</v>
      </c>
      <c r="E43" s="198">
        <v>310942.99</v>
      </c>
      <c r="F43" s="198">
        <v>23</v>
      </c>
      <c r="G43" s="204">
        <f t="shared" si="0"/>
        <v>0.0205908683974933</v>
      </c>
      <c r="H43" s="171">
        <f t="shared" si="1"/>
        <v>0.181255907159547</v>
      </c>
      <c r="I43" s="177">
        <f t="shared" si="2"/>
        <v>56360</v>
      </c>
      <c r="J43" s="101" t="s">
        <v>19</v>
      </c>
      <c r="K43" s="198"/>
    </row>
    <row r="44" s="138" customFormat="1" ht="17" customHeight="1" spans="1:11">
      <c r="A44" s="135" t="s">
        <v>224</v>
      </c>
      <c r="B44" s="135"/>
      <c r="C44" s="135"/>
      <c r="D44" s="134">
        <f t="shared" ref="D44:I44" si="3">SUM(D3:D43)</f>
        <v>5526</v>
      </c>
      <c r="E44" s="135">
        <f t="shared" si="3"/>
        <v>2291395.29</v>
      </c>
      <c r="F44" s="135" t="s">
        <v>225</v>
      </c>
      <c r="G44" s="135" t="s">
        <v>225</v>
      </c>
      <c r="H44" s="134">
        <f t="shared" si="3"/>
        <v>19.3963170769998</v>
      </c>
      <c r="I44" s="134">
        <f t="shared" si="3"/>
        <v>1022550</v>
      </c>
      <c r="J44" s="135" t="s">
        <v>225</v>
      </c>
      <c r="K44" s="135"/>
    </row>
    <row r="45" s="186" customFormat="1" spans="9:16384">
      <c r="I45" s="5"/>
      <c r="XEP45" s="190"/>
      <c r="XEQ45" s="190"/>
      <c r="XER45" s="190"/>
      <c r="XES45" s="190"/>
      <c r="XET45" s="190"/>
      <c r="XEU45" s="190"/>
      <c r="XEV45" s="190"/>
      <c r="XEW45" s="190"/>
      <c r="XEX45" s="190"/>
      <c r="XEY45" s="190"/>
      <c r="XEZ45" s="190"/>
      <c r="XFA45" s="190"/>
      <c r="XFB45" s="190"/>
      <c r="XFC45" s="190"/>
      <c r="XFD45" s="190"/>
    </row>
    <row r="46" s="186" customFormat="1" spans="9:16384">
      <c r="I46" s="5"/>
      <c r="XEP46" s="190"/>
      <c r="XEQ46" s="190"/>
      <c r="XER46" s="190"/>
      <c r="XES46" s="190"/>
      <c r="XET46" s="190"/>
      <c r="XEU46" s="190"/>
      <c r="XEV46" s="190"/>
      <c r="XEW46" s="190"/>
      <c r="XEX46" s="190"/>
      <c r="XEY46" s="190"/>
      <c r="XEZ46" s="190"/>
      <c r="XFA46" s="190"/>
      <c r="XFB46" s="190"/>
      <c r="XFC46" s="190"/>
      <c r="XFD46" s="190"/>
    </row>
    <row r="47" s="186" customFormat="1" spans="9:16384">
      <c r="I47" s="5"/>
      <c r="XEP47" s="190"/>
      <c r="XEQ47" s="190"/>
      <c r="XER47" s="190"/>
      <c r="XES47" s="190"/>
      <c r="XET47" s="190"/>
      <c r="XEU47" s="190"/>
      <c r="XEV47" s="190"/>
      <c r="XEW47" s="190"/>
      <c r="XEX47" s="190"/>
      <c r="XEY47" s="190"/>
      <c r="XEZ47" s="190"/>
      <c r="XFA47" s="190"/>
      <c r="XFB47" s="190"/>
      <c r="XFC47" s="190"/>
      <c r="XFD47" s="190"/>
    </row>
    <row r="48" s="186" customFormat="1" spans="9:16384">
      <c r="I48" s="5"/>
      <c r="XEP48" s="190"/>
      <c r="XEQ48" s="190"/>
      <c r="XER48" s="190"/>
      <c r="XES48" s="190"/>
      <c r="XET48" s="190"/>
      <c r="XEU48" s="190"/>
      <c r="XEV48" s="190"/>
      <c r="XEW48" s="190"/>
      <c r="XEX48" s="190"/>
      <c r="XEY48" s="190"/>
      <c r="XEZ48" s="190"/>
      <c r="XFA48" s="190"/>
      <c r="XFB48" s="190"/>
      <c r="XFC48" s="190"/>
      <c r="XFD48" s="190"/>
    </row>
    <row r="49" s="186" customFormat="1" spans="9:16384">
      <c r="I49" s="5"/>
      <c r="XEP49" s="190"/>
      <c r="XEQ49" s="190"/>
      <c r="XER49" s="190"/>
      <c r="XES49" s="190"/>
      <c r="XET49" s="190"/>
      <c r="XEU49" s="190"/>
      <c r="XEV49" s="190"/>
      <c r="XEW49" s="190"/>
      <c r="XEX49" s="190"/>
      <c r="XEY49" s="190"/>
      <c r="XEZ49" s="190"/>
      <c r="XFA49" s="190"/>
      <c r="XFB49" s="190"/>
      <c r="XFC49" s="190"/>
      <c r="XFD49" s="190"/>
    </row>
    <row r="50" s="186" customFormat="1" spans="9:16384">
      <c r="I50" s="5"/>
      <c r="XEP50" s="190"/>
      <c r="XEQ50" s="190"/>
      <c r="XER50" s="190"/>
      <c r="XES50" s="190"/>
      <c r="XET50" s="190"/>
      <c r="XEU50" s="190"/>
      <c r="XEV50" s="190"/>
      <c r="XEW50" s="190"/>
      <c r="XEX50" s="190"/>
      <c r="XEY50" s="190"/>
      <c r="XEZ50" s="190"/>
      <c r="XFA50" s="190"/>
      <c r="XFB50" s="190"/>
      <c r="XFC50" s="190"/>
      <c r="XFD50" s="190"/>
    </row>
  </sheetData>
  <mergeCells count="2">
    <mergeCell ref="A1:K1"/>
    <mergeCell ref="A44:C44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2"/>
  <sheetViews>
    <sheetView workbookViewId="0">
      <selection activeCell="E70" sqref="E70"/>
    </sheetView>
  </sheetViews>
  <sheetFormatPr defaultColWidth="9" defaultRowHeight="14.25"/>
  <cols>
    <col min="1" max="1" width="4.125" style="185" customWidth="1"/>
    <col min="2" max="2" width="8.25" style="185" customWidth="1"/>
    <col min="3" max="3" width="45.5083333333333" style="185" customWidth="1"/>
    <col min="4" max="4" width="8.125" style="187" customWidth="1"/>
    <col min="5" max="5" width="12.2583333333333" style="187" customWidth="1"/>
    <col min="6" max="6" width="8.125" style="187" customWidth="1"/>
    <col min="7" max="7" width="8.75833333333333" style="188" customWidth="1"/>
    <col min="8" max="8" width="6.375" style="188" customWidth="1"/>
    <col min="9" max="9" width="8.50833333333333" style="189" customWidth="1"/>
    <col min="10" max="10" width="10.875" style="185" customWidth="1"/>
    <col min="11" max="11" width="8.875" style="185" customWidth="1"/>
    <col min="12" max="16373" width="9" style="185"/>
    <col min="16374" max="16384" width="9" style="190"/>
  </cols>
  <sheetData>
    <row r="1" s="185" customFormat="1" ht="27.95" customHeight="1" spans="1:16384">
      <c r="A1" s="191" t="s">
        <v>662</v>
      </c>
      <c r="B1" s="191"/>
      <c r="C1" s="191"/>
      <c r="D1" s="191"/>
      <c r="E1" s="191"/>
      <c r="F1" s="191"/>
      <c r="G1" s="192"/>
      <c r="H1" s="192"/>
      <c r="I1" s="193"/>
      <c r="J1" s="191"/>
      <c r="K1" s="191"/>
      <c r="XET1" s="190"/>
      <c r="XEU1" s="190"/>
      <c r="XEV1" s="190"/>
      <c r="XEW1" s="190"/>
      <c r="XEX1" s="190"/>
      <c r="XEY1" s="190"/>
      <c r="XEZ1" s="190"/>
      <c r="XFA1" s="190"/>
      <c r="XFB1" s="190"/>
      <c r="XFC1" s="190"/>
      <c r="XFD1" s="190"/>
    </row>
    <row r="2" s="5" customFormat="1" ht="27" customHeight="1" spans="1:11">
      <c r="A2" s="85" t="s">
        <v>1</v>
      </c>
      <c r="B2" s="14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10</v>
      </c>
      <c r="K2" s="85" t="s">
        <v>11</v>
      </c>
    </row>
    <row r="3" s="186" customFormat="1" ht="17" customHeight="1" spans="1:11">
      <c r="A3" s="85">
        <v>1</v>
      </c>
      <c r="B3" s="86" t="s">
        <v>663</v>
      </c>
      <c r="C3" s="85" t="s">
        <v>664</v>
      </c>
      <c r="D3" s="87">
        <v>7</v>
      </c>
      <c r="E3" s="88">
        <v>6910.72</v>
      </c>
      <c r="F3" s="87">
        <v>0</v>
      </c>
      <c r="G3" s="170">
        <f>F3/(F3+D3)*100%</f>
        <v>0</v>
      </c>
      <c r="H3" s="171">
        <f>(3.23%-G3)/3.23%*50%</f>
        <v>0.5</v>
      </c>
      <c r="I3" s="177">
        <f>ROUNDDOWN(H3*E3,-1)</f>
        <v>3450</v>
      </c>
      <c r="J3" s="101" t="s">
        <v>14</v>
      </c>
      <c r="K3" s="85"/>
    </row>
    <row r="4" s="186" customFormat="1" ht="17" customHeight="1" spans="1:11">
      <c r="A4" s="85">
        <v>2</v>
      </c>
      <c r="B4" s="86" t="s">
        <v>665</v>
      </c>
      <c r="C4" s="85" t="s">
        <v>666</v>
      </c>
      <c r="D4" s="87">
        <v>3</v>
      </c>
      <c r="E4" s="88">
        <v>354</v>
      </c>
      <c r="F4" s="87">
        <v>0</v>
      </c>
      <c r="G4" s="170">
        <f t="shared" ref="G4:G17" si="0">F4/(F4+D4)*100%</f>
        <v>0</v>
      </c>
      <c r="H4" s="171">
        <f t="shared" ref="H4:H17" si="1">(3.23%-G4)/3.23%*50%</f>
        <v>0.5</v>
      </c>
      <c r="I4" s="177">
        <f t="shared" ref="I4:I17" si="2">ROUNDDOWN(H4*E4,-1)</f>
        <v>170</v>
      </c>
      <c r="J4" s="101" t="s">
        <v>19</v>
      </c>
      <c r="K4" s="85"/>
    </row>
    <row r="5" s="186" customFormat="1" ht="17" customHeight="1" spans="1:11">
      <c r="A5" s="85">
        <v>3</v>
      </c>
      <c r="B5" s="86" t="s">
        <v>667</v>
      </c>
      <c r="C5" s="85" t="s">
        <v>668</v>
      </c>
      <c r="D5" s="87">
        <v>37</v>
      </c>
      <c r="E5" s="88">
        <v>5628.67</v>
      </c>
      <c r="F5" s="87">
        <v>0</v>
      </c>
      <c r="G5" s="170">
        <f t="shared" si="0"/>
        <v>0</v>
      </c>
      <c r="H5" s="171">
        <f t="shared" si="1"/>
        <v>0.5</v>
      </c>
      <c r="I5" s="177">
        <f t="shared" si="2"/>
        <v>2810</v>
      </c>
      <c r="J5" s="101" t="s">
        <v>19</v>
      </c>
      <c r="K5" s="85"/>
    </row>
    <row r="6" s="186" customFormat="1" ht="17" customHeight="1" spans="1:11">
      <c r="A6" s="85">
        <v>4</v>
      </c>
      <c r="B6" s="86" t="s">
        <v>669</v>
      </c>
      <c r="C6" s="85" t="s">
        <v>670</v>
      </c>
      <c r="D6" s="87">
        <v>7</v>
      </c>
      <c r="E6" s="88">
        <v>1380.74</v>
      </c>
      <c r="F6" s="87">
        <v>0</v>
      </c>
      <c r="G6" s="170">
        <f t="shared" si="0"/>
        <v>0</v>
      </c>
      <c r="H6" s="171">
        <f t="shared" si="1"/>
        <v>0.5</v>
      </c>
      <c r="I6" s="177">
        <f t="shared" si="2"/>
        <v>690</v>
      </c>
      <c r="J6" s="101" t="s">
        <v>19</v>
      </c>
      <c r="K6" s="85"/>
    </row>
    <row r="7" s="186" customFormat="1" ht="17" customHeight="1" spans="1:11">
      <c r="A7" s="85">
        <v>5</v>
      </c>
      <c r="B7" s="86" t="s">
        <v>671</v>
      </c>
      <c r="C7" s="85" t="s">
        <v>672</v>
      </c>
      <c r="D7" s="87">
        <v>643</v>
      </c>
      <c r="E7" s="88">
        <v>261590.9</v>
      </c>
      <c r="F7" s="87">
        <v>0</v>
      </c>
      <c r="G7" s="170">
        <f t="shared" si="0"/>
        <v>0</v>
      </c>
      <c r="H7" s="171">
        <f t="shared" si="1"/>
        <v>0.5</v>
      </c>
      <c r="I7" s="177">
        <f t="shared" si="2"/>
        <v>130790</v>
      </c>
      <c r="J7" s="101" t="s">
        <v>19</v>
      </c>
      <c r="K7" s="85"/>
    </row>
    <row r="8" s="186" customFormat="1" ht="17" customHeight="1" spans="1:11">
      <c r="A8" s="85">
        <v>6</v>
      </c>
      <c r="B8" s="86" t="s">
        <v>673</v>
      </c>
      <c r="C8" s="85" t="s">
        <v>674</v>
      </c>
      <c r="D8" s="87">
        <v>11</v>
      </c>
      <c r="E8" s="88">
        <v>2698.24</v>
      </c>
      <c r="F8" s="87">
        <v>0</v>
      </c>
      <c r="G8" s="170">
        <f t="shared" si="0"/>
        <v>0</v>
      </c>
      <c r="H8" s="171">
        <f t="shared" si="1"/>
        <v>0.5</v>
      </c>
      <c r="I8" s="177">
        <f t="shared" si="2"/>
        <v>1340</v>
      </c>
      <c r="J8" s="101" t="s">
        <v>14</v>
      </c>
      <c r="K8" s="85"/>
    </row>
    <row r="9" s="186" customFormat="1" ht="17" customHeight="1" spans="1:11">
      <c r="A9" s="85">
        <v>7</v>
      </c>
      <c r="B9" s="86" t="s">
        <v>675</v>
      </c>
      <c r="C9" s="85" t="s">
        <v>676</v>
      </c>
      <c r="D9" s="87">
        <v>38</v>
      </c>
      <c r="E9" s="88">
        <v>9849.59</v>
      </c>
      <c r="F9" s="87">
        <v>0</v>
      </c>
      <c r="G9" s="170">
        <f t="shared" si="0"/>
        <v>0</v>
      </c>
      <c r="H9" s="171">
        <f t="shared" si="1"/>
        <v>0.5</v>
      </c>
      <c r="I9" s="177">
        <f t="shared" si="2"/>
        <v>4920</v>
      </c>
      <c r="J9" s="101" t="s">
        <v>19</v>
      </c>
      <c r="K9" s="85"/>
    </row>
    <row r="10" s="186" customFormat="1" ht="17" customHeight="1" spans="1:11">
      <c r="A10" s="85">
        <v>8</v>
      </c>
      <c r="B10" s="86" t="s">
        <v>677</v>
      </c>
      <c r="C10" s="85" t="s">
        <v>678</v>
      </c>
      <c r="D10" s="87">
        <v>101</v>
      </c>
      <c r="E10" s="88">
        <v>22258.16</v>
      </c>
      <c r="F10" s="87">
        <v>0</v>
      </c>
      <c r="G10" s="170">
        <f t="shared" si="0"/>
        <v>0</v>
      </c>
      <c r="H10" s="171">
        <f t="shared" si="1"/>
        <v>0.5</v>
      </c>
      <c r="I10" s="177">
        <f t="shared" si="2"/>
        <v>11120</v>
      </c>
      <c r="J10" s="101" t="s">
        <v>19</v>
      </c>
      <c r="K10" s="85"/>
    </row>
    <row r="11" s="186" customFormat="1" ht="17" customHeight="1" spans="1:11">
      <c r="A11" s="85">
        <v>9</v>
      </c>
      <c r="B11" s="86" t="s">
        <v>679</v>
      </c>
      <c r="C11" s="85" t="s">
        <v>680</v>
      </c>
      <c r="D11" s="87">
        <v>32</v>
      </c>
      <c r="E11" s="88">
        <v>7600.38</v>
      </c>
      <c r="F11" s="87">
        <v>0</v>
      </c>
      <c r="G11" s="170">
        <f t="shared" si="0"/>
        <v>0</v>
      </c>
      <c r="H11" s="171">
        <f t="shared" si="1"/>
        <v>0.5</v>
      </c>
      <c r="I11" s="177">
        <f t="shared" si="2"/>
        <v>3800</v>
      </c>
      <c r="J11" s="101" t="s">
        <v>19</v>
      </c>
      <c r="K11" s="85"/>
    </row>
    <row r="12" s="186" customFormat="1" ht="17" customHeight="1" spans="1:11">
      <c r="A12" s="85">
        <v>10</v>
      </c>
      <c r="B12" s="86" t="s">
        <v>681</v>
      </c>
      <c r="C12" s="85" t="s">
        <v>682</v>
      </c>
      <c r="D12" s="87">
        <v>22</v>
      </c>
      <c r="E12" s="88">
        <v>6428.04</v>
      </c>
      <c r="F12" s="87">
        <v>0</v>
      </c>
      <c r="G12" s="170">
        <f t="shared" si="0"/>
        <v>0</v>
      </c>
      <c r="H12" s="171">
        <f t="shared" si="1"/>
        <v>0.5</v>
      </c>
      <c r="I12" s="177">
        <f t="shared" si="2"/>
        <v>3210</v>
      </c>
      <c r="J12" s="101" t="s">
        <v>19</v>
      </c>
      <c r="K12" s="85"/>
    </row>
    <row r="13" s="186" customFormat="1" ht="17" customHeight="1" spans="1:11">
      <c r="A13" s="85">
        <v>11</v>
      </c>
      <c r="B13" s="86" t="s">
        <v>683</v>
      </c>
      <c r="C13" s="85" t="s">
        <v>684</v>
      </c>
      <c r="D13" s="87">
        <v>49</v>
      </c>
      <c r="E13" s="88">
        <v>20592.27</v>
      </c>
      <c r="F13" s="87">
        <v>0</v>
      </c>
      <c r="G13" s="170">
        <f t="shared" si="0"/>
        <v>0</v>
      </c>
      <c r="H13" s="171">
        <f t="shared" si="1"/>
        <v>0.5</v>
      </c>
      <c r="I13" s="177">
        <f t="shared" si="2"/>
        <v>10290</v>
      </c>
      <c r="J13" s="101" t="s">
        <v>19</v>
      </c>
      <c r="K13" s="85"/>
    </row>
    <row r="14" s="186" customFormat="1" ht="17" customHeight="1" spans="1:11">
      <c r="A14" s="85">
        <v>12</v>
      </c>
      <c r="B14" s="86" t="s">
        <v>685</v>
      </c>
      <c r="C14" s="85" t="s">
        <v>686</v>
      </c>
      <c r="D14" s="87">
        <v>105</v>
      </c>
      <c r="E14" s="88">
        <v>28793.29</v>
      </c>
      <c r="F14" s="87">
        <v>0</v>
      </c>
      <c r="G14" s="170">
        <f t="shared" si="0"/>
        <v>0</v>
      </c>
      <c r="H14" s="171">
        <f t="shared" si="1"/>
        <v>0.5</v>
      </c>
      <c r="I14" s="177">
        <f t="shared" si="2"/>
        <v>14390</v>
      </c>
      <c r="J14" s="101" t="s">
        <v>19</v>
      </c>
      <c r="K14" s="85"/>
    </row>
    <row r="15" s="186" customFormat="1" ht="17" customHeight="1" spans="1:11">
      <c r="A15" s="85">
        <v>13</v>
      </c>
      <c r="B15" s="86" t="s">
        <v>687</v>
      </c>
      <c r="C15" s="85" t="s">
        <v>688</v>
      </c>
      <c r="D15" s="87">
        <v>300</v>
      </c>
      <c r="E15" s="88">
        <v>231038.78</v>
      </c>
      <c r="F15" s="87">
        <v>0</v>
      </c>
      <c r="G15" s="170">
        <f t="shared" si="0"/>
        <v>0</v>
      </c>
      <c r="H15" s="171">
        <f t="shared" si="1"/>
        <v>0.5</v>
      </c>
      <c r="I15" s="177">
        <f t="shared" si="2"/>
        <v>115510</v>
      </c>
      <c r="J15" s="101" t="s">
        <v>19</v>
      </c>
      <c r="K15" s="85"/>
    </row>
    <row r="16" s="186" customFormat="1" ht="17" customHeight="1" spans="1:11">
      <c r="A16" s="85">
        <v>14</v>
      </c>
      <c r="B16" s="86" t="s">
        <v>689</v>
      </c>
      <c r="C16" s="85" t="s">
        <v>690</v>
      </c>
      <c r="D16" s="87">
        <v>17</v>
      </c>
      <c r="E16" s="88">
        <v>4216.41</v>
      </c>
      <c r="F16" s="87">
        <v>0</v>
      </c>
      <c r="G16" s="170">
        <f t="shared" si="0"/>
        <v>0</v>
      </c>
      <c r="H16" s="171">
        <f t="shared" si="1"/>
        <v>0.5</v>
      </c>
      <c r="I16" s="177">
        <f t="shared" si="2"/>
        <v>2100</v>
      </c>
      <c r="J16" s="101" t="s">
        <v>19</v>
      </c>
      <c r="K16" s="85"/>
    </row>
    <row r="17" s="186" customFormat="1" ht="17" customHeight="1" spans="1:11">
      <c r="A17" s="85">
        <v>15</v>
      </c>
      <c r="B17" s="86" t="s">
        <v>691</v>
      </c>
      <c r="C17" s="85" t="s">
        <v>692</v>
      </c>
      <c r="D17" s="87">
        <v>56</v>
      </c>
      <c r="E17" s="88">
        <v>37912.28</v>
      </c>
      <c r="F17" s="87">
        <v>0</v>
      </c>
      <c r="G17" s="170">
        <f t="shared" si="0"/>
        <v>0</v>
      </c>
      <c r="H17" s="171">
        <f t="shared" si="1"/>
        <v>0.5</v>
      </c>
      <c r="I17" s="177">
        <f t="shared" si="2"/>
        <v>18950</v>
      </c>
      <c r="J17" s="101" t="s">
        <v>19</v>
      </c>
      <c r="K17" s="85"/>
    </row>
    <row r="18" s="186" customFormat="1" ht="17" customHeight="1" spans="1:11">
      <c r="A18" s="85">
        <v>16</v>
      </c>
      <c r="B18" s="86" t="s">
        <v>693</v>
      </c>
      <c r="C18" s="85" t="s">
        <v>694</v>
      </c>
      <c r="D18" s="87">
        <v>192</v>
      </c>
      <c r="E18" s="88">
        <v>87276.08</v>
      </c>
      <c r="F18" s="87">
        <v>0</v>
      </c>
      <c r="G18" s="170">
        <f t="shared" ref="G18:G49" si="3">F18/(F18+D18)*100%</f>
        <v>0</v>
      </c>
      <c r="H18" s="171">
        <f t="shared" ref="H18:H49" si="4">(3.23%-G18)/3.23%*50%</f>
        <v>0.5</v>
      </c>
      <c r="I18" s="177">
        <f t="shared" ref="I18:I49" si="5">ROUNDDOWN(H18*E18,-1)</f>
        <v>43630</v>
      </c>
      <c r="J18" s="101" t="s">
        <v>14</v>
      </c>
      <c r="K18" s="85"/>
    </row>
    <row r="19" s="186" customFormat="1" ht="17" customHeight="1" spans="1:11">
      <c r="A19" s="85">
        <v>17</v>
      </c>
      <c r="B19" s="86" t="s">
        <v>695</v>
      </c>
      <c r="C19" s="85" t="s">
        <v>696</v>
      </c>
      <c r="D19" s="87">
        <v>53</v>
      </c>
      <c r="E19" s="88">
        <v>40587.68</v>
      </c>
      <c r="F19" s="87">
        <v>0</v>
      </c>
      <c r="G19" s="170">
        <f t="shared" si="3"/>
        <v>0</v>
      </c>
      <c r="H19" s="171">
        <f t="shared" si="4"/>
        <v>0.5</v>
      </c>
      <c r="I19" s="177">
        <f t="shared" si="5"/>
        <v>20290</v>
      </c>
      <c r="J19" s="101" t="s">
        <v>19</v>
      </c>
      <c r="K19" s="85"/>
    </row>
    <row r="20" s="186" customFormat="1" ht="17" customHeight="1" spans="1:11">
      <c r="A20" s="85">
        <v>18</v>
      </c>
      <c r="B20" s="86" t="s">
        <v>697</v>
      </c>
      <c r="C20" s="85" t="s">
        <v>698</v>
      </c>
      <c r="D20" s="87">
        <v>21</v>
      </c>
      <c r="E20" s="88">
        <v>4854.4</v>
      </c>
      <c r="F20" s="87">
        <v>0</v>
      </c>
      <c r="G20" s="170">
        <f t="shared" si="3"/>
        <v>0</v>
      </c>
      <c r="H20" s="171">
        <f t="shared" si="4"/>
        <v>0.5</v>
      </c>
      <c r="I20" s="177">
        <f t="shared" si="5"/>
        <v>2420</v>
      </c>
      <c r="J20" s="101" t="s">
        <v>14</v>
      </c>
      <c r="K20" s="85"/>
    </row>
    <row r="21" s="186" customFormat="1" ht="17" customHeight="1" spans="1:11">
      <c r="A21" s="85">
        <v>19</v>
      </c>
      <c r="B21" s="86" t="s">
        <v>699</v>
      </c>
      <c r="C21" s="85" t="s">
        <v>700</v>
      </c>
      <c r="D21" s="87">
        <v>42</v>
      </c>
      <c r="E21" s="88">
        <v>9057.82</v>
      </c>
      <c r="F21" s="87">
        <v>0</v>
      </c>
      <c r="G21" s="170">
        <f t="shared" si="3"/>
        <v>0</v>
      </c>
      <c r="H21" s="171">
        <f t="shared" si="4"/>
        <v>0.5</v>
      </c>
      <c r="I21" s="177">
        <f t="shared" si="5"/>
        <v>4520</v>
      </c>
      <c r="J21" s="101" t="s">
        <v>14</v>
      </c>
      <c r="K21" s="85"/>
    </row>
    <row r="22" s="186" customFormat="1" ht="17" customHeight="1" spans="1:11">
      <c r="A22" s="85">
        <v>20</v>
      </c>
      <c r="B22" s="86" t="s">
        <v>701</v>
      </c>
      <c r="C22" s="85" t="s">
        <v>702</v>
      </c>
      <c r="D22" s="87">
        <v>33</v>
      </c>
      <c r="E22" s="88">
        <v>11069.91</v>
      </c>
      <c r="F22" s="87">
        <v>0</v>
      </c>
      <c r="G22" s="170">
        <f t="shared" si="3"/>
        <v>0</v>
      </c>
      <c r="H22" s="171">
        <f t="shared" si="4"/>
        <v>0.5</v>
      </c>
      <c r="I22" s="177">
        <f t="shared" si="5"/>
        <v>5530</v>
      </c>
      <c r="J22" s="101" t="s">
        <v>14</v>
      </c>
      <c r="K22" s="85"/>
    </row>
    <row r="23" s="186" customFormat="1" ht="17" customHeight="1" spans="1:11">
      <c r="A23" s="85">
        <v>21</v>
      </c>
      <c r="B23" s="86" t="s">
        <v>703</v>
      </c>
      <c r="C23" s="85" t="s">
        <v>704</v>
      </c>
      <c r="D23" s="87">
        <v>26</v>
      </c>
      <c r="E23" s="88">
        <v>5384.32</v>
      </c>
      <c r="F23" s="87">
        <v>0</v>
      </c>
      <c r="G23" s="170">
        <f t="shared" si="3"/>
        <v>0</v>
      </c>
      <c r="H23" s="171">
        <f t="shared" si="4"/>
        <v>0.5</v>
      </c>
      <c r="I23" s="177">
        <f t="shared" si="5"/>
        <v>2690</v>
      </c>
      <c r="J23" s="101" t="s">
        <v>19</v>
      </c>
      <c r="K23" s="85"/>
    </row>
    <row r="24" s="186" customFormat="1" ht="17" customHeight="1" spans="1:11">
      <c r="A24" s="85">
        <v>22</v>
      </c>
      <c r="B24" s="86" t="s">
        <v>705</v>
      </c>
      <c r="C24" s="85" t="s">
        <v>706</v>
      </c>
      <c r="D24" s="87">
        <v>50</v>
      </c>
      <c r="E24" s="88">
        <v>12040.02</v>
      </c>
      <c r="F24" s="87">
        <v>0</v>
      </c>
      <c r="G24" s="170">
        <f t="shared" si="3"/>
        <v>0</v>
      </c>
      <c r="H24" s="171">
        <f t="shared" si="4"/>
        <v>0.5</v>
      </c>
      <c r="I24" s="177">
        <f t="shared" si="5"/>
        <v>6020</v>
      </c>
      <c r="J24" s="101" t="s">
        <v>19</v>
      </c>
      <c r="K24" s="85"/>
    </row>
    <row r="25" s="186" customFormat="1" ht="17" customHeight="1" spans="1:11">
      <c r="A25" s="85">
        <v>23</v>
      </c>
      <c r="B25" s="86" t="s">
        <v>707</v>
      </c>
      <c r="C25" s="85" t="s">
        <v>708</v>
      </c>
      <c r="D25" s="87">
        <v>10</v>
      </c>
      <c r="E25" s="88">
        <v>757.52</v>
      </c>
      <c r="F25" s="87">
        <v>0</v>
      </c>
      <c r="G25" s="170">
        <f t="shared" si="3"/>
        <v>0</v>
      </c>
      <c r="H25" s="171">
        <f t="shared" si="4"/>
        <v>0.5</v>
      </c>
      <c r="I25" s="177">
        <f t="shared" si="5"/>
        <v>370</v>
      </c>
      <c r="J25" s="101" t="s">
        <v>19</v>
      </c>
      <c r="K25" s="85"/>
    </row>
    <row r="26" s="186" customFormat="1" ht="17" customHeight="1" spans="1:11">
      <c r="A26" s="85">
        <v>24</v>
      </c>
      <c r="B26" s="86" t="s">
        <v>709</v>
      </c>
      <c r="C26" s="85" t="s">
        <v>710</v>
      </c>
      <c r="D26" s="87">
        <v>8</v>
      </c>
      <c r="E26" s="88">
        <v>1817.88</v>
      </c>
      <c r="F26" s="87">
        <v>0</v>
      </c>
      <c r="G26" s="170">
        <f t="shared" si="3"/>
        <v>0</v>
      </c>
      <c r="H26" s="171">
        <f t="shared" si="4"/>
        <v>0.5</v>
      </c>
      <c r="I26" s="177">
        <f t="shared" si="5"/>
        <v>900</v>
      </c>
      <c r="J26" s="101" t="s">
        <v>19</v>
      </c>
      <c r="K26" s="85"/>
    </row>
    <row r="27" s="186" customFormat="1" ht="17" customHeight="1" spans="1:11">
      <c r="A27" s="85">
        <v>25</v>
      </c>
      <c r="B27" s="86" t="s">
        <v>711</v>
      </c>
      <c r="C27" s="85" t="s">
        <v>712</v>
      </c>
      <c r="D27" s="87">
        <v>5</v>
      </c>
      <c r="E27" s="88">
        <v>1307.86</v>
      </c>
      <c r="F27" s="87">
        <v>0</v>
      </c>
      <c r="G27" s="170">
        <f t="shared" si="3"/>
        <v>0</v>
      </c>
      <c r="H27" s="171">
        <f t="shared" si="4"/>
        <v>0.5</v>
      </c>
      <c r="I27" s="177">
        <f t="shared" si="5"/>
        <v>650</v>
      </c>
      <c r="J27" s="101" t="s">
        <v>14</v>
      </c>
      <c r="K27" s="85"/>
    </row>
    <row r="28" s="186" customFormat="1" ht="17" customHeight="1" spans="1:11">
      <c r="A28" s="85">
        <v>26</v>
      </c>
      <c r="B28" s="86" t="s">
        <v>713</v>
      </c>
      <c r="C28" s="85" t="s">
        <v>714</v>
      </c>
      <c r="D28" s="87">
        <v>458</v>
      </c>
      <c r="E28" s="88">
        <v>98316.77</v>
      </c>
      <c r="F28" s="87">
        <v>0</v>
      </c>
      <c r="G28" s="170">
        <f t="shared" si="3"/>
        <v>0</v>
      </c>
      <c r="H28" s="171">
        <f t="shared" si="4"/>
        <v>0.5</v>
      </c>
      <c r="I28" s="177">
        <f t="shared" si="5"/>
        <v>49150</v>
      </c>
      <c r="J28" s="101" t="s">
        <v>19</v>
      </c>
      <c r="K28" s="85"/>
    </row>
    <row r="29" s="186" customFormat="1" ht="17" customHeight="1" spans="1:11">
      <c r="A29" s="85">
        <v>27</v>
      </c>
      <c r="B29" s="86" t="s">
        <v>715</v>
      </c>
      <c r="C29" s="85" t="s">
        <v>716</v>
      </c>
      <c r="D29" s="87">
        <v>32</v>
      </c>
      <c r="E29" s="88">
        <v>6096.1</v>
      </c>
      <c r="F29" s="87">
        <v>1</v>
      </c>
      <c r="G29" s="170">
        <f t="shared" si="3"/>
        <v>0.0303030303030303</v>
      </c>
      <c r="H29" s="171">
        <f t="shared" si="4"/>
        <v>0.0309128436063421</v>
      </c>
      <c r="I29" s="177">
        <f t="shared" si="5"/>
        <v>180</v>
      </c>
      <c r="J29" s="101" t="s">
        <v>14</v>
      </c>
      <c r="K29" s="85"/>
    </row>
    <row r="30" s="186" customFormat="1" ht="17" customHeight="1" spans="1:11">
      <c r="A30" s="85">
        <v>28</v>
      </c>
      <c r="B30" s="86" t="s">
        <v>717</v>
      </c>
      <c r="C30" s="85" t="s">
        <v>718</v>
      </c>
      <c r="D30" s="87">
        <v>70</v>
      </c>
      <c r="E30" s="88">
        <v>25878.34</v>
      </c>
      <c r="F30" s="87">
        <v>0</v>
      </c>
      <c r="G30" s="170">
        <f t="shared" si="3"/>
        <v>0</v>
      </c>
      <c r="H30" s="171">
        <f t="shared" si="4"/>
        <v>0.5</v>
      </c>
      <c r="I30" s="177">
        <f t="shared" si="5"/>
        <v>12930</v>
      </c>
      <c r="J30" s="101" t="s">
        <v>19</v>
      </c>
      <c r="K30" s="85"/>
    </row>
    <row r="31" s="186" customFormat="1" ht="17" customHeight="1" spans="1:11">
      <c r="A31" s="85">
        <v>29</v>
      </c>
      <c r="B31" s="86" t="s">
        <v>719</v>
      </c>
      <c r="C31" s="85" t="s">
        <v>720</v>
      </c>
      <c r="D31" s="87">
        <v>9</v>
      </c>
      <c r="E31" s="88">
        <v>2629.78</v>
      </c>
      <c r="F31" s="87">
        <v>0</v>
      </c>
      <c r="G31" s="170">
        <f t="shared" si="3"/>
        <v>0</v>
      </c>
      <c r="H31" s="171">
        <f t="shared" si="4"/>
        <v>0.5</v>
      </c>
      <c r="I31" s="177">
        <f t="shared" si="5"/>
        <v>1310</v>
      </c>
      <c r="J31" s="101" t="s">
        <v>19</v>
      </c>
      <c r="K31" s="85"/>
    </row>
    <row r="32" s="186" customFormat="1" ht="17" customHeight="1" spans="1:11">
      <c r="A32" s="85">
        <v>30</v>
      </c>
      <c r="B32" s="86" t="s">
        <v>721</v>
      </c>
      <c r="C32" s="85" t="s">
        <v>722</v>
      </c>
      <c r="D32" s="87">
        <v>54</v>
      </c>
      <c r="E32" s="88">
        <v>12022.61</v>
      </c>
      <c r="F32" s="87">
        <v>0</v>
      </c>
      <c r="G32" s="170">
        <f t="shared" si="3"/>
        <v>0</v>
      </c>
      <c r="H32" s="171">
        <f t="shared" si="4"/>
        <v>0.5</v>
      </c>
      <c r="I32" s="177">
        <f t="shared" si="5"/>
        <v>6010</v>
      </c>
      <c r="J32" s="101" t="s">
        <v>19</v>
      </c>
      <c r="K32" s="85"/>
    </row>
    <row r="33" s="186" customFormat="1" ht="17" customHeight="1" spans="1:11">
      <c r="A33" s="85">
        <v>31</v>
      </c>
      <c r="B33" s="86" t="s">
        <v>723</v>
      </c>
      <c r="C33" s="85" t="s">
        <v>724</v>
      </c>
      <c r="D33" s="87">
        <v>67</v>
      </c>
      <c r="E33" s="88">
        <v>29584.35</v>
      </c>
      <c r="F33" s="87">
        <v>0</v>
      </c>
      <c r="G33" s="170">
        <f t="shared" si="3"/>
        <v>0</v>
      </c>
      <c r="H33" s="171">
        <f t="shared" si="4"/>
        <v>0.5</v>
      </c>
      <c r="I33" s="177">
        <f t="shared" si="5"/>
        <v>14790</v>
      </c>
      <c r="J33" s="101" t="s">
        <v>19</v>
      </c>
      <c r="K33" s="85"/>
    </row>
    <row r="34" s="186" customFormat="1" ht="17" customHeight="1" spans="1:11">
      <c r="A34" s="85">
        <v>32</v>
      </c>
      <c r="B34" s="86" t="s">
        <v>725</v>
      </c>
      <c r="C34" s="85" t="s">
        <v>726</v>
      </c>
      <c r="D34" s="87">
        <v>75</v>
      </c>
      <c r="E34" s="88">
        <v>16981.82</v>
      </c>
      <c r="F34" s="87">
        <v>0</v>
      </c>
      <c r="G34" s="170">
        <f t="shared" si="3"/>
        <v>0</v>
      </c>
      <c r="H34" s="171">
        <f t="shared" si="4"/>
        <v>0.5</v>
      </c>
      <c r="I34" s="177">
        <f t="shared" si="5"/>
        <v>8490</v>
      </c>
      <c r="J34" s="101" t="s">
        <v>19</v>
      </c>
      <c r="K34" s="85"/>
    </row>
    <row r="35" s="186" customFormat="1" ht="17" customHeight="1" spans="1:11">
      <c r="A35" s="85">
        <v>33</v>
      </c>
      <c r="B35" s="86" t="s">
        <v>727</v>
      </c>
      <c r="C35" s="85" t="s">
        <v>728</v>
      </c>
      <c r="D35" s="87">
        <v>9</v>
      </c>
      <c r="E35" s="88">
        <v>9243.25</v>
      </c>
      <c r="F35" s="87">
        <v>0</v>
      </c>
      <c r="G35" s="170">
        <f t="shared" si="3"/>
        <v>0</v>
      </c>
      <c r="H35" s="171">
        <f t="shared" si="4"/>
        <v>0.5</v>
      </c>
      <c r="I35" s="177">
        <f t="shared" si="5"/>
        <v>4620</v>
      </c>
      <c r="J35" s="101" t="s">
        <v>19</v>
      </c>
      <c r="K35" s="85"/>
    </row>
    <row r="36" s="186" customFormat="1" ht="17" customHeight="1" spans="1:11">
      <c r="A36" s="85">
        <v>34</v>
      </c>
      <c r="B36" s="86" t="s">
        <v>729</v>
      </c>
      <c r="C36" s="85" t="s">
        <v>730</v>
      </c>
      <c r="D36" s="87">
        <v>190</v>
      </c>
      <c r="E36" s="88">
        <v>48598.86</v>
      </c>
      <c r="F36" s="87">
        <v>0</v>
      </c>
      <c r="G36" s="170">
        <f t="shared" si="3"/>
        <v>0</v>
      </c>
      <c r="H36" s="171">
        <f t="shared" si="4"/>
        <v>0.5</v>
      </c>
      <c r="I36" s="177">
        <f t="shared" si="5"/>
        <v>24290</v>
      </c>
      <c r="J36" s="101" t="s">
        <v>19</v>
      </c>
      <c r="K36" s="85"/>
    </row>
    <row r="37" s="186" customFormat="1" ht="17" customHeight="1" spans="1:11">
      <c r="A37" s="85">
        <v>35</v>
      </c>
      <c r="B37" s="86" t="s">
        <v>731</v>
      </c>
      <c r="C37" s="85" t="s">
        <v>732</v>
      </c>
      <c r="D37" s="87">
        <v>59</v>
      </c>
      <c r="E37" s="88">
        <v>9121.52</v>
      </c>
      <c r="F37" s="87">
        <v>0</v>
      </c>
      <c r="G37" s="170">
        <f t="shared" si="3"/>
        <v>0</v>
      </c>
      <c r="H37" s="171">
        <f t="shared" si="4"/>
        <v>0.5</v>
      </c>
      <c r="I37" s="177">
        <f t="shared" si="5"/>
        <v>4560</v>
      </c>
      <c r="J37" s="101" t="s">
        <v>19</v>
      </c>
      <c r="K37" s="85"/>
    </row>
    <row r="38" s="186" customFormat="1" ht="17" customHeight="1" spans="1:11">
      <c r="A38" s="85">
        <v>36</v>
      </c>
      <c r="B38" s="86" t="s">
        <v>733</v>
      </c>
      <c r="C38" s="85" t="s">
        <v>734</v>
      </c>
      <c r="D38" s="87">
        <v>208</v>
      </c>
      <c r="E38" s="88">
        <v>220840.03</v>
      </c>
      <c r="F38" s="87">
        <v>0</v>
      </c>
      <c r="G38" s="170">
        <f t="shared" si="3"/>
        <v>0</v>
      </c>
      <c r="H38" s="171">
        <f t="shared" si="4"/>
        <v>0.5</v>
      </c>
      <c r="I38" s="177">
        <f t="shared" si="5"/>
        <v>110420</v>
      </c>
      <c r="J38" s="101" t="s">
        <v>19</v>
      </c>
      <c r="K38" s="85"/>
    </row>
    <row r="39" s="186" customFormat="1" ht="17" customHeight="1" spans="1:11">
      <c r="A39" s="85">
        <v>37</v>
      </c>
      <c r="B39" s="86" t="s">
        <v>735</v>
      </c>
      <c r="C39" s="85" t="s">
        <v>736</v>
      </c>
      <c r="D39" s="87">
        <v>5</v>
      </c>
      <c r="E39" s="88">
        <v>1766.62</v>
      </c>
      <c r="F39" s="87">
        <v>0</v>
      </c>
      <c r="G39" s="170">
        <f t="shared" si="3"/>
        <v>0</v>
      </c>
      <c r="H39" s="171">
        <f t="shared" si="4"/>
        <v>0.5</v>
      </c>
      <c r="I39" s="177">
        <f t="shared" si="5"/>
        <v>880</v>
      </c>
      <c r="J39" s="101" t="s">
        <v>19</v>
      </c>
      <c r="K39" s="85"/>
    </row>
    <row r="40" s="186" customFormat="1" ht="17" customHeight="1" spans="1:11">
      <c r="A40" s="85">
        <v>38</v>
      </c>
      <c r="B40" s="86" t="s">
        <v>737</v>
      </c>
      <c r="C40" s="85" t="s">
        <v>738</v>
      </c>
      <c r="D40" s="87">
        <v>14</v>
      </c>
      <c r="E40" s="88">
        <v>4215.56</v>
      </c>
      <c r="F40" s="87">
        <v>0</v>
      </c>
      <c r="G40" s="170">
        <f t="shared" si="3"/>
        <v>0</v>
      </c>
      <c r="H40" s="171">
        <f t="shared" si="4"/>
        <v>0.5</v>
      </c>
      <c r="I40" s="177">
        <f t="shared" si="5"/>
        <v>2100</v>
      </c>
      <c r="J40" s="101" t="s">
        <v>19</v>
      </c>
      <c r="K40" s="85"/>
    </row>
    <row r="41" s="186" customFormat="1" ht="17" customHeight="1" spans="1:11">
      <c r="A41" s="85">
        <v>39</v>
      </c>
      <c r="B41" s="86" t="s">
        <v>739</v>
      </c>
      <c r="C41" s="85" t="s">
        <v>740</v>
      </c>
      <c r="D41" s="87">
        <v>36</v>
      </c>
      <c r="E41" s="88">
        <v>7953.89</v>
      </c>
      <c r="F41" s="87">
        <v>0</v>
      </c>
      <c r="G41" s="170">
        <f t="shared" si="3"/>
        <v>0</v>
      </c>
      <c r="H41" s="171">
        <f t="shared" si="4"/>
        <v>0.5</v>
      </c>
      <c r="I41" s="177">
        <f t="shared" si="5"/>
        <v>3970</v>
      </c>
      <c r="J41" s="101" t="s">
        <v>14</v>
      </c>
      <c r="K41" s="85"/>
    </row>
    <row r="42" s="186" customFormat="1" ht="17" customHeight="1" spans="1:11">
      <c r="A42" s="85">
        <v>40</v>
      </c>
      <c r="B42" s="86" t="s">
        <v>741</v>
      </c>
      <c r="C42" s="85" t="s">
        <v>742</v>
      </c>
      <c r="D42" s="87">
        <v>7</v>
      </c>
      <c r="E42" s="88">
        <v>4699.93</v>
      </c>
      <c r="F42" s="87">
        <v>0</v>
      </c>
      <c r="G42" s="170">
        <f t="shared" si="3"/>
        <v>0</v>
      </c>
      <c r="H42" s="171">
        <f t="shared" si="4"/>
        <v>0.5</v>
      </c>
      <c r="I42" s="177">
        <f t="shared" si="5"/>
        <v>2340</v>
      </c>
      <c r="J42" s="101" t="s">
        <v>19</v>
      </c>
      <c r="K42" s="85"/>
    </row>
    <row r="43" s="186" customFormat="1" ht="17" customHeight="1" spans="1:11">
      <c r="A43" s="85">
        <v>41</v>
      </c>
      <c r="B43" s="86" t="s">
        <v>743</v>
      </c>
      <c r="C43" s="85" t="s">
        <v>744</v>
      </c>
      <c r="D43" s="87">
        <v>90</v>
      </c>
      <c r="E43" s="88">
        <v>16417.29</v>
      </c>
      <c r="F43" s="87">
        <v>0</v>
      </c>
      <c r="G43" s="170">
        <f t="shared" si="3"/>
        <v>0</v>
      </c>
      <c r="H43" s="171">
        <f t="shared" si="4"/>
        <v>0.5</v>
      </c>
      <c r="I43" s="177">
        <f t="shared" si="5"/>
        <v>8200</v>
      </c>
      <c r="J43" s="101" t="s">
        <v>19</v>
      </c>
      <c r="K43" s="85"/>
    </row>
    <row r="44" s="186" customFormat="1" ht="17" customHeight="1" spans="1:11">
      <c r="A44" s="85">
        <v>42</v>
      </c>
      <c r="B44" s="86" t="s">
        <v>745</v>
      </c>
      <c r="C44" s="85" t="s">
        <v>746</v>
      </c>
      <c r="D44" s="87">
        <v>156</v>
      </c>
      <c r="E44" s="88">
        <v>128585.48</v>
      </c>
      <c r="F44" s="87">
        <v>0</v>
      </c>
      <c r="G44" s="170">
        <f t="shared" si="3"/>
        <v>0</v>
      </c>
      <c r="H44" s="171">
        <f t="shared" si="4"/>
        <v>0.5</v>
      </c>
      <c r="I44" s="177">
        <f t="shared" si="5"/>
        <v>64290</v>
      </c>
      <c r="J44" s="101" t="s">
        <v>19</v>
      </c>
      <c r="K44" s="85"/>
    </row>
    <row r="45" s="186" customFormat="1" ht="17" customHeight="1" spans="1:11">
      <c r="A45" s="85">
        <v>43</v>
      </c>
      <c r="B45" s="86" t="s">
        <v>747</v>
      </c>
      <c r="C45" s="85" t="s">
        <v>748</v>
      </c>
      <c r="D45" s="87">
        <v>10</v>
      </c>
      <c r="E45" s="88">
        <v>19054.58</v>
      </c>
      <c r="F45" s="87">
        <v>0</v>
      </c>
      <c r="G45" s="170">
        <f t="shared" si="3"/>
        <v>0</v>
      </c>
      <c r="H45" s="171">
        <f t="shared" si="4"/>
        <v>0.5</v>
      </c>
      <c r="I45" s="177">
        <f t="shared" si="5"/>
        <v>9520</v>
      </c>
      <c r="J45" s="101" t="s">
        <v>19</v>
      </c>
      <c r="K45" s="85"/>
    </row>
    <row r="46" s="186" customFormat="1" ht="17" customHeight="1" spans="1:11">
      <c r="A46" s="85">
        <v>44</v>
      </c>
      <c r="B46" s="86" t="s">
        <v>749</v>
      </c>
      <c r="C46" s="85" t="s">
        <v>750</v>
      </c>
      <c r="D46" s="87">
        <v>257</v>
      </c>
      <c r="E46" s="88">
        <v>254584.63</v>
      </c>
      <c r="F46" s="87">
        <v>0</v>
      </c>
      <c r="G46" s="170">
        <f t="shared" si="3"/>
        <v>0</v>
      </c>
      <c r="H46" s="171">
        <f t="shared" si="4"/>
        <v>0.5</v>
      </c>
      <c r="I46" s="177">
        <f t="shared" si="5"/>
        <v>127290</v>
      </c>
      <c r="J46" s="101" t="s">
        <v>19</v>
      </c>
      <c r="K46" s="85"/>
    </row>
    <row r="47" s="186" customFormat="1" ht="17" customHeight="1" spans="1:11">
      <c r="A47" s="85">
        <v>45</v>
      </c>
      <c r="B47" s="86" t="s">
        <v>751</v>
      </c>
      <c r="C47" s="85" t="s">
        <v>752</v>
      </c>
      <c r="D47" s="87">
        <v>123</v>
      </c>
      <c r="E47" s="88">
        <v>18338.27</v>
      </c>
      <c r="F47" s="87">
        <v>3</v>
      </c>
      <c r="G47" s="170">
        <f t="shared" si="3"/>
        <v>0.0238095238095238</v>
      </c>
      <c r="H47" s="171">
        <f t="shared" si="4"/>
        <v>0.131431519976412</v>
      </c>
      <c r="I47" s="177">
        <f t="shared" si="5"/>
        <v>2410</v>
      </c>
      <c r="J47" s="101" t="s">
        <v>14</v>
      </c>
      <c r="K47" s="85"/>
    </row>
    <row r="48" s="186" customFormat="1" ht="17" customHeight="1" spans="1:11">
      <c r="A48" s="85">
        <v>46</v>
      </c>
      <c r="B48" s="86" t="s">
        <v>753</v>
      </c>
      <c r="C48" s="85" t="s">
        <v>754</v>
      </c>
      <c r="D48" s="87">
        <v>6</v>
      </c>
      <c r="E48" s="88">
        <v>1118.64</v>
      </c>
      <c r="F48" s="87">
        <v>0</v>
      </c>
      <c r="G48" s="170">
        <f t="shared" si="3"/>
        <v>0</v>
      </c>
      <c r="H48" s="171">
        <f t="shared" si="4"/>
        <v>0.5</v>
      </c>
      <c r="I48" s="177">
        <f t="shared" si="5"/>
        <v>550</v>
      </c>
      <c r="J48" s="101" t="s">
        <v>19</v>
      </c>
      <c r="K48" s="85"/>
    </row>
    <row r="49" s="186" customFormat="1" ht="17" customHeight="1" spans="1:11">
      <c r="A49" s="85">
        <v>47</v>
      </c>
      <c r="B49" s="86" t="s">
        <v>755</v>
      </c>
      <c r="C49" s="85" t="s">
        <v>756</v>
      </c>
      <c r="D49" s="87">
        <v>13</v>
      </c>
      <c r="E49" s="88">
        <v>4227.04</v>
      </c>
      <c r="F49" s="87">
        <v>0</v>
      </c>
      <c r="G49" s="170">
        <f t="shared" si="3"/>
        <v>0</v>
      </c>
      <c r="H49" s="171">
        <f t="shared" si="4"/>
        <v>0.5</v>
      </c>
      <c r="I49" s="177">
        <f t="shared" si="5"/>
        <v>2110</v>
      </c>
      <c r="J49" s="101" t="s">
        <v>19</v>
      </c>
      <c r="K49" s="85"/>
    </row>
    <row r="50" s="186" customFormat="1" ht="17" customHeight="1" spans="1:11">
      <c r="A50" s="85">
        <v>48</v>
      </c>
      <c r="B50" s="86" t="s">
        <v>757</v>
      </c>
      <c r="C50" s="85" t="s">
        <v>758</v>
      </c>
      <c r="D50" s="87">
        <v>13</v>
      </c>
      <c r="E50" s="88">
        <v>3285.3</v>
      </c>
      <c r="F50" s="87">
        <v>0</v>
      </c>
      <c r="G50" s="170">
        <f t="shared" ref="G50:G69" si="6">F50/(F50+D50)*100%</f>
        <v>0</v>
      </c>
      <c r="H50" s="171">
        <f t="shared" ref="H50:H69" si="7">(3.23%-G50)/3.23%*50%</f>
        <v>0.5</v>
      </c>
      <c r="I50" s="177">
        <f t="shared" ref="I50:I69" si="8">ROUNDDOWN(H50*E50,-1)</f>
        <v>1640</v>
      </c>
      <c r="J50" s="101" t="s">
        <v>19</v>
      </c>
      <c r="K50" s="85"/>
    </row>
    <row r="51" s="186" customFormat="1" ht="17" customHeight="1" spans="1:11">
      <c r="A51" s="85">
        <v>49</v>
      </c>
      <c r="B51" s="86" t="s">
        <v>759</v>
      </c>
      <c r="C51" s="85" t="s">
        <v>760</v>
      </c>
      <c r="D51" s="87">
        <v>18</v>
      </c>
      <c r="E51" s="88">
        <v>4841.86</v>
      </c>
      <c r="F51" s="87">
        <v>0</v>
      </c>
      <c r="G51" s="170">
        <f t="shared" si="6"/>
        <v>0</v>
      </c>
      <c r="H51" s="171">
        <f t="shared" si="7"/>
        <v>0.5</v>
      </c>
      <c r="I51" s="177">
        <f t="shared" si="8"/>
        <v>2420</v>
      </c>
      <c r="J51" s="101" t="s">
        <v>19</v>
      </c>
      <c r="K51" s="85"/>
    </row>
    <row r="52" s="186" customFormat="1" ht="17" customHeight="1" spans="1:11">
      <c r="A52" s="85">
        <v>50</v>
      </c>
      <c r="B52" s="86" t="s">
        <v>761</v>
      </c>
      <c r="C52" s="85" t="s">
        <v>762</v>
      </c>
      <c r="D52" s="87">
        <v>183</v>
      </c>
      <c r="E52" s="88">
        <v>42101.45</v>
      </c>
      <c r="F52" s="87">
        <v>0</v>
      </c>
      <c r="G52" s="170">
        <f t="shared" si="6"/>
        <v>0</v>
      </c>
      <c r="H52" s="171">
        <f t="shared" si="7"/>
        <v>0.5</v>
      </c>
      <c r="I52" s="177">
        <f t="shared" si="8"/>
        <v>21050</v>
      </c>
      <c r="J52" s="101" t="s">
        <v>19</v>
      </c>
      <c r="K52" s="85"/>
    </row>
    <row r="53" s="186" customFormat="1" ht="17" customHeight="1" spans="1:11">
      <c r="A53" s="85">
        <v>51</v>
      </c>
      <c r="B53" s="86" t="s">
        <v>763</v>
      </c>
      <c r="C53" s="85" t="s">
        <v>764</v>
      </c>
      <c r="D53" s="87">
        <v>91</v>
      </c>
      <c r="E53" s="88">
        <v>16828.18</v>
      </c>
      <c r="F53" s="87">
        <v>0</v>
      </c>
      <c r="G53" s="170">
        <f t="shared" si="6"/>
        <v>0</v>
      </c>
      <c r="H53" s="171">
        <f t="shared" si="7"/>
        <v>0.5</v>
      </c>
      <c r="I53" s="177">
        <f t="shared" si="8"/>
        <v>8410</v>
      </c>
      <c r="J53" s="101" t="s">
        <v>19</v>
      </c>
      <c r="K53" s="85"/>
    </row>
    <row r="54" s="186" customFormat="1" ht="17" customHeight="1" spans="1:11">
      <c r="A54" s="85">
        <v>52</v>
      </c>
      <c r="B54" s="86" t="s">
        <v>765</v>
      </c>
      <c r="C54" s="85" t="s">
        <v>766</v>
      </c>
      <c r="D54" s="87">
        <v>45</v>
      </c>
      <c r="E54" s="88">
        <v>20904.23</v>
      </c>
      <c r="F54" s="87">
        <v>0</v>
      </c>
      <c r="G54" s="170">
        <f t="shared" si="6"/>
        <v>0</v>
      </c>
      <c r="H54" s="171">
        <f t="shared" si="7"/>
        <v>0.5</v>
      </c>
      <c r="I54" s="177">
        <f t="shared" si="8"/>
        <v>10450</v>
      </c>
      <c r="J54" s="101" t="s">
        <v>19</v>
      </c>
      <c r="K54" s="85"/>
    </row>
    <row r="55" s="186" customFormat="1" ht="17" customHeight="1" spans="1:11">
      <c r="A55" s="85">
        <v>53</v>
      </c>
      <c r="B55" s="86" t="s">
        <v>767</v>
      </c>
      <c r="C55" s="85" t="s">
        <v>768</v>
      </c>
      <c r="D55" s="87">
        <v>4</v>
      </c>
      <c r="E55" s="88">
        <v>240.48</v>
      </c>
      <c r="F55" s="87">
        <v>0</v>
      </c>
      <c r="G55" s="170">
        <f t="shared" si="6"/>
        <v>0</v>
      </c>
      <c r="H55" s="171">
        <f t="shared" si="7"/>
        <v>0.5</v>
      </c>
      <c r="I55" s="177">
        <f t="shared" si="8"/>
        <v>120</v>
      </c>
      <c r="J55" s="101" t="s">
        <v>19</v>
      </c>
      <c r="K55" s="85"/>
    </row>
    <row r="56" s="186" customFormat="1" ht="17" customHeight="1" spans="1:11">
      <c r="A56" s="85">
        <v>54</v>
      </c>
      <c r="B56" s="86" t="s">
        <v>769</v>
      </c>
      <c r="C56" s="85" t="s">
        <v>770</v>
      </c>
      <c r="D56" s="87">
        <v>6</v>
      </c>
      <c r="E56" s="88">
        <v>1182.24</v>
      </c>
      <c r="F56" s="87">
        <v>0</v>
      </c>
      <c r="G56" s="170">
        <f t="shared" si="6"/>
        <v>0</v>
      </c>
      <c r="H56" s="171">
        <f t="shared" si="7"/>
        <v>0.5</v>
      </c>
      <c r="I56" s="177">
        <f t="shared" si="8"/>
        <v>590</v>
      </c>
      <c r="J56" s="101" t="s">
        <v>19</v>
      </c>
      <c r="K56" s="85"/>
    </row>
    <row r="57" s="186" customFormat="1" ht="17" customHeight="1" spans="1:11">
      <c r="A57" s="85">
        <v>55</v>
      </c>
      <c r="B57" s="86" t="s">
        <v>771</v>
      </c>
      <c r="C57" s="85" t="s">
        <v>772</v>
      </c>
      <c r="D57" s="87">
        <v>5</v>
      </c>
      <c r="E57" s="88">
        <v>541.08</v>
      </c>
      <c r="F57" s="87">
        <v>0</v>
      </c>
      <c r="G57" s="170">
        <f t="shared" si="6"/>
        <v>0</v>
      </c>
      <c r="H57" s="171">
        <f t="shared" si="7"/>
        <v>0.5</v>
      </c>
      <c r="I57" s="177">
        <f t="shared" si="8"/>
        <v>270</v>
      </c>
      <c r="J57" s="101" t="s">
        <v>19</v>
      </c>
      <c r="K57" s="85"/>
    </row>
    <row r="58" s="186" customFormat="1" ht="17" customHeight="1" spans="1:11">
      <c r="A58" s="85">
        <v>56</v>
      </c>
      <c r="B58" s="86" t="s">
        <v>773</v>
      </c>
      <c r="C58" s="85" t="s">
        <v>774</v>
      </c>
      <c r="D58" s="87">
        <v>11</v>
      </c>
      <c r="E58" s="88">
        <v>2103.92</v>
      </c>
      <c r="F58" s="87">
        <v>0</v>
      </c>
      <c r="G58" s="170">
        <f t="shared" si="6"/>
        <v>0</v>
      </c>
      <c r="H58" s="171">
        <f t="shared" si="7"/>
        <v>0.5</v>
      </c>
      <c r="I58" s="177">
        <f t="shared" si="8"/>
        <v>1050</v>
      </c>
      <c r="J58" s="101" t="s">
        <v>19</v>
      </c>
      <c r="K58" s="85"/>
    </row>
    <row r="59" s="186" customFormat="1" ht="17" customHeight="1" spans="1:11">
      <c r="A59" s="85">
        <v>57</v>
      </c>
      <c r="B59" s="86" t="s">
        <v>775</v>
      </c>
      <c r="C59" s="85" t="s">
        <v>776</v>
      </c>
      <c r="D59" s="87">
        <v>3</v>
      </c>
      <c r="E59" s="88">
        <v>759.93</v>
      </c>
      <c r="F59" s="87">
        <v>0</v>
      </c>
      <c r="G59" s="170">
        <f t="shared" si="6"/>
        <v>0</v>
      </c>
      <c r="H59" s="171">
        <f t="shared" si="7"/>
        <v>0.5</v>
      </c>
      <c r="I59" s="177">
        <f t="shared" si="8"/>
        <v>370</v>
      </c>
      <c r="J59" s="101" t="s">
        <v>19</v>
      </c>
      <c r="K59" s="85"/>
    </row>
    <row r="60" s="186" customFormat="1" ht="17" customHeight="1" spans="1:11">
      <c r="A60" s="85">
        <v>58</v>
      </c>
      <c r="B60" s="86" t="s">
        <v>777</v>
      </c>
      <c r="C60" s="85" t="s">
        <v>778</v>
      </c>
      <c r="D60" s="87">
        <v>258</v>
      </c>
      <c r="E60" s="88">
        <v>58445.61</v>
      </c>
      <c r="F60" s="87">
        <v>0</v>
      </c>
      <c r="G60" s="170">
        <f t="shared" si="6"/>
        <v>0</v>
      </c>
      <c r="H60" s="171">
        <f t="shared" si="7"/>
        <v>0.5</v>
      </c>
      <c r="I60" s="177">
        <f t="shared" si="8"/>
        <v>29220</v>
      </c>
      <c r="J60" s="101" t="s">
        <v>14</v>
      </c>
      <c r="K60" s="85"/>
    </row>
    <row r="61" s="186" customFormat="1" ht="17" customHeight="1" spans="1:11">
      <c r="A61" s="85">
        <v>59</v>
      </c>
      <c r="B61" s="86" t="s">
        <v>779</v>
      </c>
      <c r="C61" s="85" t="s">
        <v>780</v>
      </c>
      <c r="D61" s="87">
        <v>19</v>
      </c>
      <c r="E61" s="88">
        <v>22521.3</v>
      </c>
      <c r="F61" s="87">
        <v>0</v>
      </c>
      <c r="G61" s="170">
        <f t="shared" si="6"/>
        <v>0</v>
      </c>
      <c r="H61" s="171">
        <f t="shared" si="7"/>
        <v>0.5</v>
      </c>
      <c r="I61" s="177">
        <f t="shared" si="8"/>
        <v>11260</v>
      </c>
      <c r="J61" s="101" t="s">
        <v>19</v>
      </c>
      <c r="K61" s="85"/>
    </row>
    <row r="62" s="186" customFormat="1" ht="17" customHeight="1" spans="1:11">
      <c r="A62" s="85">
        <v>60</v>
      </c>
      <c r="B62" s="86" t="s">
        <v>781</v>
      </c>
      <c r="C62" s="85" t="s">
        <v>782</v>
      </c>
      <c r="D62" s="87">
        <v>19</v>
      </c>
      <c r="E62" s="88">
        <v>6184.53</v>
      </c>
      <c r="F62" s="87">
        <v>0</v>
      </c>
      <c r="G62" s="170">
        <f t="shared" si="6"/>
        <v>0</v>
      </c>
      <c r="H62" s="171">
        <f t="shared" si="7"/>
        <v>0.5</v>
      </c>
      <c r="I62" s="177">
        <f t="shared" si="8"/>
        <v>3090</v>
      </c>
      <c r="J62" s="101" t="s">
        <v>19</v>
      </c>
      <c r="K62" s="85"/>
    </row>
    <row r="63" s="186" customFormat="1" ht="17" customHeight="1" spans="1:11">
      <c r="A63" s="85">
        <v>61</v>
      </c>
      <c r="B63" s="86" t="s">
        <v>783</v>
      </c>
      <c r="C63" s="85" t="s">
        <v>784</v>
      </c>
      <c r="D63" s="87">
        <v>27</v>
      </c>
      <c r="E63" s="88">
        <v>11343.24</v>
      </c>
      <c r="F63" s="87">
        <v>0</v>
      </c>
      <c r="G63" s="170">
        <f t="shared" si="6"/>
        <v>0</v>
      </c>
      <c r="H63" s="171">
        <f t="shared" si="7"/>
        <v>0.5</v>
      </c>
      <c r="I63" s="177">
        <f t="shared" si="8"/>
        <v>5670</v>
      </c>
      <c r="J63" s="101" t="s">
        <v>19</v>
      </c>
      <c r="K63" s="85"/>
    </row>
    <row r="64" s="186" customFormat="1" ht="17" customHeight="1" spans="1:11">
      <c r="A64" s="85">
        <v>62</v>
      </c>
      <c r="B64" s="86" t="s">
        <v>785</v>
      </c>
      <c r="C64" s="85" t="s">
        <v>786</v>
      </c>
      <c r="D64" s="87">
        <v>180</v>
      </c>
      <c r="E64" s="88">
        <v>42717.21</v>
      </c>
      <c r="F64" s="87">
        <v>0</v>
      </c>
      <c r="G64" s="170">
        <f t="shared" si="6"/>
        <v>0</v>
      </c>
      <c r="H64" s="171">
        <f t="shared" si="7"/>
        <v>0.5</v>
      </c>
      <c r="I64" s="177">
        <f t="shared" si="8"/>
        <v>21350</v>
      </c>
      <c r="J64" s="101" t="s">
        <v>19</v>
      </c>
      <c r="K64" s="85"/>
    </row>
    <row r="65" s="186" customFormat="1" ht="17" customHeight="1" spans="1:11">
      <c r="A65" s="85">
        <v>63</v>
      </c>
      <c r="B65" s="86" t="s">
        <v>787</v>
      </c>
      <c r="C65" s="85" t="s">
        <v>788</v>
      </c>
      <c r="D65" s="87">
        <v>36</v>
      </c>
      <c r="E65" s="88">
        <v>9033.44</v>
      </c>
      <c r="F65" s="87">
        <v>0</v>
      </c>
      <c r="G65" s="170">
        <f t="shared" si="6"/>
        <v>0</v>
      </c>
      <c r="H65" s="171">
        <f t="shared" si="7"/>
        <v>0.5</v>
      </c>
      <c r="I65" s="177">
        <f t="shared" si="8"/>
        <v>4510</v>
      </c>
      <c r="J65" s="101" t="s">
        <v>19</v>
      </c>
      <c r="K65" s="85"/>
    </row>
    <row r="66" s="186" customFormat="1" ht="17" customHeight="1" spans="1:11">
      <c r="A66" s="85">
        <v>64</v>
      </c>
      <c r="B66" s="86" t="s">
        <v>789</v>
      </c>
      <c r="C66" s="85" t="s">
        <v>790</v>
      </c>
      <c r="D66" s="87">
        <v>330</v>
      </c>
      <c r="E66" s="88">
        <v>107908.66</v>
      </c>
      <c r="F66" s="87">
        <v>9</v>
      </c>
      <c r="G66" s="170">
        <f t="shared" si="6"/>
        <v>0.0265486725663717</v>
      </c>
      <c r="H66" s="171">
        <f t="shared" si="7"/>
        <v>0.0890298364338749</v>
      </c>
      <c r="I66" s="177">
        <f t="shared" si="8"/>
        <v>9600</v>
      </c>
      <c r="J66" s="101" t="s">
        <v>19</v>
      </c>
      <c r="K66" s="85"/>
    </row>
    <row r="67" s="186" customFormat="1" ht="17" customHeight="1" spans="1:11">
      <c r="A67" s="85">
        <v>65</v>
      </c>
      <c r="B67" s="86" t="s">
        <v>791</v>
      </c>
      <c r="C67" s="85" t="s">
        <v>792</v>
      </c>
      <c r="D67" s="87">
        <v>373</v>
      </c>
      <c r="E67" s="88">
        <v>115697.84</v>
      </c>
      <c r="F67" s="87">
        <v>0</v>
      </c>
      <c r="G67" s="170">
        <f t="shared" si="6"/>
        <v>0</v>
      </c>
      <c r="H67" s="171">
        <f t="shared" si="7"/>
        <v>0.5</v>
      </c>
      <c r="I67" s="177">
        <f t="shared" si="8"/>
        <v>57840</v>
      </c>
      <c r="J67" s="101" t="s">
        <v>14</v>
      </c>
      <c r="K67" s="85"/>
    </row>
    <row r="68" s="186" customFormat="1" ht="17" customHeight="1" spans="1:11">
      <c r="A68" s="85">
        <v>66</v>
      </c>
      <c r="B68" s="86" t="s">
        <v>793</v>
      </c>
      <c r="C68" s="85" t="s">
        <v>794</v>
      </c>
      <c r="D68" s="87">
        <v>967</v>
      </c>
      <c r="E68" s="88">
        <v>178854.1</v>
      </c>
      <c r="F68" s="87">
        <v>0</v>
      </c>
      <c r="G68" s="170">
        <f t="shared" si="6"/>
        <v>0</v>
      </c>
      <c r="H68" s="171">
        <f t="shared" si="7"/>
        <v>0.5</v>
      </c>
      <c r="I68" s="177">
        <f t="shared" si="8"/>
        <v>89420</v>
      </c>
      <c r="J68" s="101" t="s">
        <v>19</v>
      </c>
      <c r="K68" s="85"/>
    </row>
    <row r="69" s="186" customFormat="1" ht="17" customHeight="1" spans="1:11">
      <c r="A69" s="85">
        <v>67</v>
      </c>
      <c r="B69" s="86" t="s">
        <v>795</v>
      </c>
      <c r="C69" s="85" t="s">
        <v>796</v>
      </c>
      <c r="D69" s="87">
        <v>613</v>
      </c>
      <c r="E69" s="88">
        <v>151938.7</v>
      </c>
      <c r="F69" s="87">
        <v>2</v>
      </c>
      <c r="G69" s="170">
        <f t="shared" si="6"/>
        <v>0.0032520325203252</v>
      </c>
      <c r="H69" s="171">
        <f t="shared" si="7"/>
        <v>0.449658939313851</v>
      </c>
      <c r="I69" s="177">
        <f t="shared" si="8"/>
        <v>68320</v>
      </c>
      <c r="J69" s="101" t="s">
        <v>19</v>
      </c>
      <c r="K69" s="85"/>
    </row>
    <row r="70" s="186" customFormat="1" ht="17" customHeight="1" spans="1:11">
      <c r="A70" s="194" t="s">
        <v>224</v>
      </c>
      <c r="B70" s="195"/>
      <c r="C70" s="196"/>
      <c r="D70" s="87">
        <f t="shared" ref="D70:F70" si="9">SUM(D3:D69)</f>
        <v>7017</v>
      </c>
      <c r="E70" s="88">
        <f t="shared" si="9"/>
        <v>2559114.62</v>
      </c>
      <c r="F70" s="87">
        <f t="shared" si="9"/>
        <v>15</v>
      </c>
      <c r="G70" s="89" t="s">
        <v>225</v>
      </c>
      <c r="H70" s="90" t="s">
        <v>225</v>
      </c>
      <c r="I70" s="98">
        <f>SUM(I3:I69)</f>
        <v>1217620</v>
      </c>
      <c r="J70" s="85" t="s">
        <v>225</v>
      </c>
      <c r="K70" s="85" t="s">
        <v>225</v>
      </c>
    </row>
    <row r="71" s="185" customFormat="1" spans="4:16384">
      <c r="D71" s="187"/>
      <c r="E71" s="187"/>
      <c r="F71" s="187"/>
      <c r="G71" s="188"/>
      <c r="H71" s="188"/>
      <c r="I71" s="189"/>
      <c r="XET71" s="190"/>
      <c r="XEU71" s="190"/>
      <c r="XEV71" s="190"/>
      <c r="XEW71" s="190"/>
      <c r="XEX71" s="190"/>
      <c r="XEY71" s="190"/>
      <c r="XEZ71" s="190"/>
      <c r="XFA71" s="190"/>
      <c r="XFB71" s="190"/>
      <c r="XFC71" s="190"/>
      <c r="XFD71" s="190"/>
    </row>
    <row r="72" s="185" customFormat="1" spans="4:16384">
      <c r="D72" s="187"/>
      <c r="E72" s="187"/>
      <c r="F72" s="187"/>
      <c r="G72" s="188"/>
      <c r="H72" s="188"/>
      <c r="I72" s="189"/>
      <c r="XET72" s="190"/>
      <c r="XEU72" s="190"/>
      <c r="XEV72" s="190"/>
      <c r="XEW72" s="190"/>
      <c r="XEX72" s="190"/>
      <c r="XEY72" s="190"/>
      <c r="XEZ72" s="190"/>
      <c r="XFA72" s="190"/>
      <c r="XFB72" s="190"/>
      <c r="XFC72" s="190"/>
      <c r="XFD72" s="190"/>
    </row>
  </sheetData>
  <mergeCells count="2">
    <mergeCell ref="A1:K1"/>
    <mergeCell ref="A70:C70"/>
  </mergeCells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workbookViewId="0">
      <selection activeCell="C39" sqref="C39"/>
    </sheetView>
  </sheetViews>
  <sheetFormatPr defaultColWidth="9" defaultRowHeight="14.25"/>
  <cols>
    <col min="1" max="1" width="4.125" style="137" customWidth="1"/>
    <col min="2" max="2" width="8.25833333333333" style="137" customWidth="1"/>
    <col min="3" max="3" width="45.5083333333333" style="157" customWidth="1"/>
    <col min="4" max="4" width="8.125" style="140" customWidth="1"/>
    <col min="5" max="5" width="12.2583333333333" style="140" customWidth="1"/>
    <col min="6" max="6" width="8.125" style="140" customWidth="1"/>
    <col min="7" max="7" width="8.75833333333333" style="142" customWidth="1"/>
    <col min="8" max="8" width="6.375" style="142" customWidth="1"/>
    <col min="9" max="9" width="8.50833333333333" style="180" customWidth="1"/>
    <col min="10" max="10" width="10.875" style="181" customWidth="1"/>
    <col min="11" max="11" width="8.875" style="168" customWidth="1"/>
    <col min="12" max="16384" width="9" style="137"/>
  </cols>
  <sheetData>
    <row r="1" s="137" customFormat="1" ht="27.95" customHeight="1" spans="1:11">
      <c r="A1" s="144" t="s">
        <v>797</v>
      </c>
      <c r="B1" s="144"/>
      <c r="C1" s="161"/>
      <c r="D1" s="144"/>
      <c r="E1" s="144"/>
      <c r="F1" s="144"/>
      <c r="G1" s="146"/>
      <c r="H1" s="146"/>
      <c r="I1" s="156"/>
      <c r="J1" s="183"/>
      <c r="K1" s="144"/>
    </row>
    <row r="2" s="4" customFormat="1" ht="27" customHeight="1" spans="1:11">
      <c r="A2" s="85" t="s">
        <v>1</v>
      </c>
      <c r="B2" s="14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383</v>
      </c>
      <c r="K2" s="85" t="s">
        <v>11</v>
      </c>
    </row>
    <row r="3" s="4" customFormat="1" ht="17" customHeight="1" spans="1:11">
      <c r="A3" s="85">
        <v>1</v>
      </c>
      <c r="B3" s="86" t="s">
        <v>798</v>
      </c>
      <c r="C3" s="85" t="s">
        <v>799</v>
      </c>
      <c r="D3" s="87">
        <v>35</v>
      </c>
      <c r="E3" s="88">
        <v>11772.5</v>
      </c>
      <c r="F3" s="87">
        <v>0</v>
      </c>
      <c r="G3" s="170">
        <f>F3/(F3+D3)*100%</f>
        <v>0</v>
      </c>
      <c r="H3" s="171">
        <f>(3.23%-G3)/3.23%*50%</f>
        <v>0.5</v>
      </c>
      <c r="I3" s="177">
        <f>ROUNDDOWN(H3*E3,-1)</f>
        <v>5880</v>
      </c>
      <c r="J3" s="101" t="s">
        <v>14</v>
      </c>
      <c r="K3" s="184"/>
    </row>
    <row r="4" s="4" customFormat="1" ht="17" customHeight="1" spans="1:11">
      <c r="A4" s="85">
        <v>2</v>
      </c>
      <c r="B4" s="86" t="s">
        <v>800</v>
      </c>
      <c r="C4" s="85" t="s">
        <v>801</v>
      </c>
      <c r="D4" s="87">
        <v>3</v>
      </c>
      <c r="E4" s="88">
        <v>821.52</v>
      </c>
      <c r="F4" s="87">
        <v>0</v>
      </c>
      <c r="G4" s="170">
        <f t="shared" ref="G4:G35" si="0">F4/(F4+D4)*100%</f>
        <v>0</v>
      </c>
      <c r="H4" s="171">
        <f t="shared" ref="H4:H35" si="1">(3.23%-G4)/3.23%*50%</f>
        <v>0.5</v>
      </c>
      <c r="I4" s="177">
        <f t="shared" ref="I4:I35" si="2">ROUNDDOWN(H4*E4,-1)</f>
        <v>410</v>
      </c>
      <c r="J4" s="101" t="s">
        <v>19</v>
      </c>
      <c r="K4" s="184"/>
    </row>
    <row r="5" s="4" customFormat="1" ht="17" customHeight="1" spans="1:11">
      <c r="A5" s="85">
        <v>3</v>
      </c>
      <c r="B5" s="86" t="s">
        <v>802</v>
      </c>
      <c r="C5" s="85" t="s">
        <v>803</v>
      </c>
      <c r="D5" s="87">
        <v>2</v>
      </c>
      <c r="E5" s="88">
        <v>442.08</v>
      </c>
      <c r="F5" s="87">
        <v>0</v>
      </c>
      <c r="G5" s="170">
        <f t="shared" si="0"/>
        <v>0</v>
      </c>
      <c r="H5" s="171">
        <f t="shared" si="1"/>
        <v>0.5</v>
      </c>
      <c r="I5" s="177">
        <f t="shared" si="2"/>
        <v>220</v>
      </c>
      <c r="J5" s="101" t="s">
        <v>19</v>
      </c>
      <c r="K5" s="184"/>
    </row>
    <row r="6" s="4" customFormat="1" ht="17" customHeight="1" spans="1:11">
      <c r="A6" s="85">
        <v>4</v>
      </c>
      <c r="B6" s="86" t="s">
        <v>804</v>
      </c>
      <c r="C6" s="85" t="s">
        <v>805</v>
      </c>
      <c r="D6" s="87">
        <v>5</v>
      </c>
      <c r="E6" s="88">
        <v>1987.36</v>
      </c>
      <c r="F6" s="87">
        <v>0</v>
      </c>
      <c r="G6" s="170">
        <f t="shared" si="0"/>
        <v>0</v>
      </c>
      <c r="H6" s="171">
        <f t="shared" si="1"/>
        <v>0.5</v>
      </c>
      <c r="I6" s="177">
        <f t="shared" si="2"/>
        <v>990</v>
      </c>
      <c r="J6" s="101" t="s">
        <v>14</v>
      </c>
      <c r="K6" s="184"/>
    </row>
    <row r="7" s="4" customFormat="1" ht="17" customHeight="1" spans="1:11">
      <c r="A7" s="85">
        <v>5</v>
      </c>
      <c r="B7" s="86" t="s">
        <v>806</v>
      </c>
      <c r="C7" s="4" t="s">
        <v>807</v>
      </c>
      <c r="D7" s="87">
        <v>914</v>
      </c>
      <c r="E7" s="88">
        <v>253336.61</v>
      </c>
      <c r="F7" s="87">
        <v>3</v>
      </c>
      <c r="G7" s="170">
        <f t="shared" si="0"/>
        <v>0.00327153762268266</v>
      </c>
      <c r="H7" s="171">
        <f t="shared" si="1"/>
        <v>0.44935700274485</v>
      </c>
      <c r="I7" s="177">
        <f t="shared" si="2"/>
        <v>113830</v>
      </c>
      <c r="J7" s="101" t="s">
        <v>19</v>
      </c>
      <c r="K7" s="184"/>
    </row>
    <row r="8" s="4" customFormat="1" ht="17" customHeight="1" spans="1:11">
      <c r="A8" s="85">
        <v>6</v>
      </c>
      <c r="B8" s="86" t="s">
        <v>808</v>
      </c>
      <c r="C8" s="85" t="s">
        <v>809</v>
      </c>
      <c r="D8" s="87">
        <v>11</v>
      </c>
      <c r="E8" s="88">
        <v>10302.44</v>
      </c>
      <c r="F8" s="87">
        <v>0</v>
      </c>
      <c r="G8" s="170">
        <f t="shared" si="0"/>
        <v>0</v>
      </c>
      <c r="H8" s="171">
        <f t="shared" si="1"/>
        <v>0.5</v>
      </c>
      <c r="I8" s="177">
        <f t="shared" si="2"/>
        <v>5150</v>
      </c>
      <c r="J8" s="101" t="s">
        <v>19</v>
      </c>
      <c r="K8" s="184"/>
    </row>
    <row r="9" s="4" customFormat="1" ht="17" customHeight="1" spans="1:11">
      <c r="A9" s="85">
        <v>7</v>
      </c>
      <c r="B9" s="86" t="s">
        <v>810</v>
      </c>
      <c r="C9" s="85" t="s">
        <v>811</v>
      </c>
      <c r="D9" s="87">
        <v>30</v>
      </c>
      <c r="E9" s="88">
        <v>6749.91</v>
      </c>
      <c r="F9" s="87">
        <v>0</v>
      </c>
      <c r="G9" s="170">
        <f t="shared" si="0"/>
        <v>0</v>
      </c>
      <c r="H9" s="171">
        <f t="shared" si="1"/>
        <v>0.5</v>
      </c>
      <c r="I9" s="177">
        <f t="shared" si="2"/>
        <v>3370</v>
      </c>
      <c r="J9" s="101" t="s">
        <v>19</v>
      </c>
      <c r="K9" s="184"/>
    </row>
    <row r="10" s="4" customFormat="1" ht="17" customHeight="1" spans="1:11">
      <c r="A10" s="85">
        <v>8</v>
      </c>
      <c r="B10" s="86" t="s">
        <v>812</v>
      </c>
      <c r="C10" s="85" t="s">
        <v>813</v>
      </c>
      <c r="D10" s="87">
        <v>14</v>
      </c>
      <c r="E10" s="88">
        <v>5102.4</v>
      </c>
      <c r="F10" s="87">
        <v>0</v>
      </c>
      <c r="G10" s="170">
        <f t="shared" si="0"/>
        <v>0</v>
      </c>
      <c r="H10" s="171">
        <f t="shared" si="1"/>
        <v>0.5</v>
      </c>
      <c r="I10" s="177">
        <f t="shared" si="2"/>
        <v>2550</v>
      </c>
      <c r="J10" s="101" t="s">
        <v>19</v>
      </c>
      <c r="K10" s="184"/>
    </row>
    <row r="11" s="4" customFormat="1" ht="17" customHeight="1" spans="1:11">
      <c r="A11" s="85">
        <v>9</v>
      </c>
      <c r="B11" s="86" t="s">
        <v>814</v>
      </c>
      <c r="C11" s="85" t="s">
        <v>815</v>
      </c>
      <c r="D11" s="87">
        <v>253</v>
      </c>
      <c r="E11" s="88">
        <v>131928.02</v>
      </c>
      <c r="F11" s="87">
        <v>8</v>
      </c>
      <c r="G11" s="170">
        <f t="shared" si="0"/>
        <v>0.0306513409961686</v>
      </c>
      <c r="H11" s="171">
        <f t="shared" si="1"/>
        <v>0.0255210372110127</v>
      </c>
      <c r="I11" s="177">
        <f t="shared" si="2"/>
        <v>3360</v>
      </c>
      <c r="J11" s="101" t="s">
        <v>19</v>
      </c>
      <c r="K11" s="184"/>
    </row>
    <row r="12" s="4" customFormat="1" ht="17" customHeight="1" spans="1:11">
      <c r="A12" s="85">
        <v>10</v>
      </c>
      <c r="B12" s="86" t="s">
        <v>816</v>
      </c>
      <c r="C12" s="85" t="s">
        <v>817</v>
      </c>
      <c r="D12" s="87">
        <v>11</v>
      </c>
      <c r="E12" s="88">
        <v>2061.49</v>
      </c>
      <c r="F12" s="87">
        <v>0</v>
      </c>
      <c r="G12" s="170">
        <f t="shared" si="0"/>
        <v>0</v>
      </c>
      <c r="H12" s="171">
        <f t="shared" si="1"/>
        <v>0.5</v>
      </c>
      <c r="I12" s="177">
        <f t="shared" si="2"/>
        <v>1030</v>
      </c>
      <c r="J12" s="101" t="s">
        <v>19</v>
      </c>
      <c r="K12" s="184"/>
    </row>
    <row r="13" s="4" customFormat="1" ht="17" customHeight="1" spans="1:11">
      <c r="A13" s="85">
        <v>11</v>
      </c>
      <c r="B13" s="86" t="s">
        <v>818</v>
      </c>
      <c r="C13" s="85" t="s">
        <v>819</v>
      </c>
      <c r="D13" s="87">
        <v>21</v>
      </c>
      <c r="E13" s="88">
        <v>6846.64</v>
      </c>
      <c r="F13" s="87">
        <v>0</v>
      </c>
      <c r="G13" s="170">
        <f t="shared" si="0"/>
        <v>0</v>
      </c>
      <c r="H13" s="171">
        <f t="shared" si="1"/>
        <v>0.5</v>
      </c>
      <c r="I13" s="177">
        <f t="shared" si="2"/>
        <v>3420</v>
      </c>
      <c r="J13" s="101" t="s">
        <v>19</v>
      </c>
      <c r="K13" s="184"/>
    </row>
    <row r="14" s="4" customFormat="1" ht="17" customHeight="1" spans="1:11">
      <c r="A14" s="85">
        <v>12</v>
      </c>
      <c r="B14" s="86" t="s">
        <v>820</v>
      </c>
      <c r="C14" s="85" t="s">
        <v>821</v>
      </c>
      <c r="D14" s="87">
        <v>3</v>
      </c>
      <c r="E14" s="88">
        <v>660.72</v>
      </c>
      <c r="F14" s="87">
        <v>0</v>
      </c>
      <c r="G14" s="170">
        <f t="shared" si="0"/>
        <v>0</v>
      </c>
      <c r="H14" s="171">
        <f t="shared" si="1"/>
        <v>0.5</v>
      </c>
      <c r="I14" s="177">
        <f t="shared" si="2"/>
        <v>330</v>
      </c>
      <c r="J14" s="101" t="s">
        <v>19</v>
      </c>
      <c r="K14" s="184"/>
    </row>
    <row r="15" s="4" customFormat="1" ht="17" customHeight="1" spans="1:11">
      <c r="A15" s="85">
        <v>13</v>
      </c>
      <c r="B15" s="86" t="s">
        <v>822</v>
      </c>
      <c r="C15" s="85" t="s">
        <v>823</v>
      </c>
      <c r="D15" s="87">
        <v>83</v>
      </c>
      <c r="E15" s="88">
        <v>21678.98</v>
      </c>
      <c r="F15" s="87">
        <v>0</v>
      </c>
      <c r="G15" s="170">
        <f t="shared" si="0"/>
        <v>0</v>
      </c>
      <c r="H15" s="171">
        <f t="shared" si="1"/>
        <v>0.5</v>
      </c>
      <c r="I15" s="177">
        <f t="shared" si="2"/>
        <v>10830</v>
      </c>
      <c r="J15" s="101" t="s">
        <v>14</v>
      </c>
      <c r="K15" s="184"/>
    </row>
    <row r="16" s="138" customFormat="1" ht="17" customHeight="1" spans="1:11">
      <c r="A16" s="85">
        <v>14</v>
      </c>
      <c r="B16" s="175">
        <v>10199687</v>
      </c>
      <c r="C16" s="85" t="s">
        <v>824</v>
      </c>
      <c r="D16" s="175">
        <v>3</v>
      </c>
      <c r="E16" s="175">
        <v>1017.11</v>
      </c>
      <c r="F16" s="87">
        <v>0</v>
      </c>
      <c r="G16" s="170">
        <f t="shared" si="0"/>
        <v>0</v>
      </c>
      <c r="H16" s="171">
        <f t="shared" si="1"/>
        <v>0.5</v>
      </c>
      <c r="I16" s="177">
        <f t="shared" si="2"/>
        <v>500</v>
      </c>
      <c r="J16" s="101" t="s">
        <v>19</v>
      </c>
      <c r="K16" s="184"/>
    </row>
    <row r="17" s="138" customFormat="1" ht="17" customHeight="1" spans="1:11">
      <c r="A17" s="85">
        <v>15</v>
      </c>
      <c r="B17" s="86" t="s">
        <v>825</v>
      </c>
      <c r="C17" s="85" t="s">
        <v>826</v>
      </c>
      <c r="D17" s="87">
        <v>7</v>
      </c>
      <c r="E17" s="88">
        <v>2150.64</v>
      </c>
      <c r="F17" s="87">
        <v>0</v>
      </c>
      <c r="G17" s="170">
        <f t="shared" si="0"/>
        <v>0</v>
      </c>
      <c r="H17" s="171">
        <f t="shared" si="1"/>
        <v>0.5</v>
      </c>
      <c r="I17" s="177">
        <f t="shared" si="2"/>
        <v>1070</v>
      </c>
      <c r="J17" s="101" t="s">
        <v>19</v>
      </c>
      <c r="K17" s="184"/>
    </row>
    <row r="18" s="138" customFormat="1" ht="17" customHeight="1" spans="1:11">
      <c r="A18" s="85">
        <v>16</v>
      </c>
      <c r="B18" s="86" t="s">
        <v>827</v>
      </c>
      <c r="C18" s="85" t="s">
        <v>828</v>
      </c>
      <c r="D18" s="87">
        <v>12</v>
      </c>
      <c r="E18" s="88">
        <v>2871.7</v>
      </c>
      <c r="F18" s="87">
        <v>0</v>
      </c>
      <c r="G18" s="170">
        <f t="shared" si="0"/>
        <v>0</v>
      </c>
      <c r="H18" s="171">
        <f t="shared" si="1"/>
        <v>0.5</v>
      </c>
      <c r="I18" s="177">
        <f t="shared" si="2"/>
        <v>1430</v>
      </c>
      <c r="J18" s="101" t="s">
        <v>19</v>
      </c>
      <c r="K18" s="184"/>
    </row>
    <row r="19" s="138" customFormat="1" ht="17" customHeight="1" spans="1:11">
      <c r="A19" s="85">
        <v>17</v>
      </c>
      <c r="B19" s="86" t="s">
        <v>829</v>
      </c>
      <c r="C19" s="85" t="s">
        <v>830</v>
      </c>
      <c r="D19" s="87">
        <v>37</v>
      </c>
      <c r="E19" s="88">
        <v>5970.44</v>
      </c>
      <c r="F19" s="87">
        <v>0</v>
      </c>
      <c r="G19" s="170">
        <f t="shared" si="0"/>
        <v>0</v>
      </c>
      <c r="H19" s="171">
        <f t="shared" si="1"/>
        <v>0.5</v>
      </c>
      <c r="I19" s="177">
        <f t="shared" si="2"/>
        <v>2980</v>
      </c>
      <c r="J19" s="101" t="s">
        <v>19</v>
      </c>
      <c r="K19" s="184"/>
    </row>
    <row r="20" s="138" customFormat="1" ht="17" customHeight="1" spans="1:11">
      <c r="A20" s="85">
        <v>18</v>
      </c>
      <c r="B20" s="86" t="s">
        <v>831</v>
      </c>
      <c r="C20" s="85" t="s">
        <v>832</v>
      </c>
      <c r="D20" s="87">
        <v>20</v>
      </c>
      <c r="E20" s="88">
        <v>11558.4</v>
      </c>
      <c r="F20" s="87">
        <v>0</v>
      </c>
      <c r="G20" s="170">
        <f t="shared" si="0"/>
        <v>0</v>
      </c>
      <c r="H20" s="171">
        <f t="shared" si="1"/>
        <v>0.5</v>
      </c>
      <c r="I20" s="177">
        <f t="shared" si="2"/>
        <v>5770</v>
      </c>
      <c r="J20" s="101" t="s">
        <v>14</v>
      </c>
      <c r="K20" s="184"/>
    </row>
    <row r="21" s="138" customFormat="1" ht="17" customHeight="1" spans="1:11">
      <c r="A21" s="85">
        <v>19</v>
      </c>
      <c r="B21" s="86" t="s">
        <v>833</v>
      </c>
      <c r="C21" s="85" t="s">
        <v>834</v>
      </c>
      <c r="D21" s="87">
        <v>9</v>
      </c>
      <c r="E21" s="88">
        <v>3857.18</v>
      </c>
      <c r="F21" s="87">
        <v>0</v>
      </c>
      <c r="G21" s="170">
        <f t="shared" si="0"/>
        <v>0</v>
      </c>
      <c r="H21" s="171">
        <f t="shared" si="1"/>
        <v>0.5</v>
      </c>
      <c r="I21" s="177">
        <f t="shared" si="2"/>
        <v>1920</v>
      </c>
      <c r="J21" s="101" t="s">
        <v>19</v>
      </c>
      <c r="K21" s="184"/>
    </row>
    <row r="22" s="179" customFormat="1" ht="17" customHeight="1" spans="1:11">
      <c r="A22" s="85">
        <v>20</v>
      </c>
      <c r="B22" s="86" t="s">
        <v>835</v>
      </c>
      <c r="C22" s="85" t="s">
        <v>836</v>
      </c>
      <c r="D22" s="87">
        <v>17</v>
      </c>
      <c r="E22" s="88">
        <v>1018.26</v>
      </c>
      <c r="F22" s="87">
        <v>0</v>
      </c>
      <c r="G22" s="170">
        <f t="shared" si="0"/>
        <v>0</v>
      </c>
      <c r="H22" s="171">
        <f t="shared" si="1"/>
        <v>0.5</v>
      </c>
      <c r="I22" s="177">
        <f t="shared" si="2"/>
        <v>500</v>
      </c>
      <c r="J22" s="101" t="s">
        <v>19</v>
      </c>
      <c r="K22" s="85"/>
    </row>
    <row r="23" s="179" customFormat="1" ht="17" customHeight="1" spans="1:11">
      <c r="A23" s="85">
        <v>21</v>
      </c>
      <c r="B23" s="86" t="s">
        <v>837</v>
      </c>
      <c r="C23" s="85" t="s">
        <v>838</v>
      </c>
      <c r="D23" s="87">
        <v>3</v>
      </c>
      <c r="E23" s="88">
        <v>1909</v>
      </c>
      <c r="F23" s="87">
        <v>0</v>
      </c>
      <c r="G23" s="170">
        <f t="shared" si="0"/>
        <v>0</v>
      </c>
      <c r="H23" s="171">
        <f t="shared" si="1"/>
        <v>0.5</v>
      </c>
      <c r="I23" s="177">
        <f t="shared" si="2"/>
        <v>950</v>
      </c>
      <c r="J23" s="101" t="s">
        <v>19</v>
      </c>
      <c r="K23" s="85"/>
    </row>
    <row r="24" s="179" customFormat="1" ht="17" customHeight="1" spans="1:11">
      <c r="A24" s="85">
        <v>22</v>
      </c>
      <c r="B24" s="86" t="s">
        <v>839</v>
      </c>
      <c r="C24" s="85" t="s">
        <v>840</v>
      </c>
      <c r="D24" s="87">
        <v>4</v>
      </c>
      <c r="E24" s="88">
        <v>280.84</v>
      </c>
      <c r="F24" s="87">
        <v>0</v>
      </c>
      <c r="G24" s="170">
        <f t="shared" si="0"/>
        <v>0</v>
      </c>
      <c r="H24" s="171">
        <f t="shared" si="1"/>
        <v>0.5</v>
      </c>
      <c r="I24" s="177">
        <f t="shared" si="2"/>
        <v>140</v>
      </c>
      <c r="J24" s="101" t="s">
        <v>19</v>
      </c>
      <c r="K24" s="85"/>
    </row>
    <row r="25" s="179" customFormat="1" ht="17" customHeight="1" spans="1:11">
      <c r="A25" s="85">
        <v>23</v>
      </c>
      <c r="B25" s="86" t="s">
        <v>841</v>
      </c>
      <c r="C25" s="85" t="s">
        <v>842</v>
      </c>
      <c r="D25" s="87">
        <v>83</v>
      </c>
      <c r="E25" s="88">
        <v>68713.3</v>
      </c>
      <c r="F25" s="87">
        <v>0</v>
      </c>
      <c r="G25" s="170">
        <f t="shared" si="0"/>
        <v>0</v>
      </c>
      <c r="H25" s="171">
        <f t="shared" si="1"/>
        <v>0.5</v>
      </c>
      <c r="I25" s="177">
        <f t="shared" si="2"/>
        <v>34350</v>
      </c>
      <c r="J25" s="101" t="s">
        <v>19</v>
      </c>
      <c r="K25" s="85"/>
    </row>
    <row r="26" s="179" customFormat="1" ht="17" customHeight="1" spans="1:11">
      <c r="A26" s="85">
        <v>24</v>
      </c>
      <c r="B26" s="86" t="s">
        <v>843</v>
      </c>
      <c r="C26" s="85" t="s">
        <v>844</v>
      </c>
      <c r="D26" s="87">
        <v>13</v>
      </c>
      <c r="E26" s="88">
        <v>16689.9</v>
      </c>
      <c r="F26" s="87">
        <v>0</v>
      </c>
      <c r="G26" s="170">
        <f t="shared" si="0"/>
        <v>0</v>
      </c>
      <c r="H26" s="171">
        <f t="shared" si="1"/>
        <v>0.5</v>
      </c>
      <c r="I26" s="177">
        <f t="shared" si="2"/>
        <v>8340</v>
      </c>
      <c r="J26" s="101" t="s">
        <v>14</v>
      </c>
      <c r="K26" s="85"/>
    </row>
    <row r="27" s="179" customFormat="1" ht="17" customHeight="1" spans="1:11">
      <c r="A27" s="85">
        <v>25</v>
      </c>
      <c r="B27" s="86" t="s">
        <v>845</v>
      </c>
      <c r="C27" s="85" t="s">
        <v>846</v>
      </c>
      <c r="D27" s="87">
        <v>296</v>
      </c>
      <c r="E27" s="88">
        <v>140508.81</v>
      </c>
      <c r="F27" s="87">
        <v>0</v>
      </c>
      <c r="G27" s="170">
        <f t="shared" si="0"/>
        <v>0</v>
      </c>
      <c r="H27" s="171">
        <f t="shared" si="1"/>
        <v>0.5</v>
      </c>
      <c r="I27" s="177">
        <f t="shared" si="2"/>
        <v>70250</v>
      </c>
      <c r="J27" s="101" t="s">
        <v>19</v>
      </c>
      <c r="K27" s="85"/>
    </row>
    <row r="28" s="179" customFormat="1" ht="17" customHeight="1" spans="1:11">
      <c r="A28" s="85">
        <v>26</v>
      </c>
      <c r="B28" s="86" t="s">
        <v>847</v>
      </c>
      <c r="C28" s="85" t="s">
        <v>848</v>
      </c>
      <c r="D28" s="87">
        <v>82</v>
      </c>
      <c r="E28" s="88">
        <v>19675.68</v>
      </c>
      <c r="F28" s="87">
        <v>0</v>
      </c>
      <c r="G28" s="170">
        <f t="shared" si="0"/>
        <v>0</v>
      </c>
      <c r="H28" s="171">
        <f t="shared" si="1"/>
        <v>0.5</v>
      </c>
      <c r="I28" s="177">
        <f t="shared" si="2"/>
        <v>9830</v>
      </c>
      <c r="J28" s="101" t="s">
        <v>14</v>
      </c>
      <c r="K28" s="85"/>
    </row>
    <row r="29" s="179" customFormat="1" ht="17" customHeight="1" spans="1:11">
      <c r="A29" s="85">
        <v>27</v>
      </c>
      <c r="B29" s="86" t="s">
        <v>849</v>
      </c>
      <c r="C29" s="85" t="s">
        <v>850</v>
      </c>
      <c r="D29" s="87">
        <v>219</v>
      </c>
      <c r="E29" s="88">
        <v>85306.23</v>
      </c>
      <c r="F29" s="87">
        <v>0</v>
      </c>
      <c r="G29" s="170">
        <f t="shared" si="0"/>
        <v>0</v>
      </c>
      <c r="H29" s="171">
        <f t="shared" si="1"/>
        <v>0.5</v>
      </c>
      <c r="I29" s="177">
        <f t="shared" si="2"/>
        <v>42650</v>
      </c>
      <c r="J29" s="101" t="s">
        <v>19</v>
      </c>
      <c r="K29" s="85"/>
    </row>
    <row r="30" s="179" customFormat="1" ht="17" customHeight="1" spans="1:11">
      <c r="A30" s="85">
        <v>28</v>
      </c>
      <c r="B30" s="86" t="s">
        <v>851</v>
      </c>
      <c r="C30" s="85" t="s">
        <v>852</v>
      </c>
      <c r="D30" s="87">
        <v>64</v>
      </c>
      <c r="E30" s="88">
        <v>23794.51</v>
      </c>
      <c r="F30" s="87">
        <v>0</v>
      </c>
      <c r="G30" s="170">
        <f t="shared" si="0"/>
        <v>0</v>
      </c>
      <c r="H30" s="171">
        <f t="shared" si="1"/>
        <v>0.5</v>
      </c>
      <c r="I30" s="177">
        <f t="shared" si="2"/>
        <v>11890</v>
      </c>
      <c r="J30" s="101" t="s">
        <v>19</v>
      </c>
      <c r="K30" s="85"/>
    </row>
    <row r="31" s="179" customFormat="1" ht="17" customHeight="1" spans="1:11">
      <c r="A31" s="85">
        <v>29</v>
      </c>
      <c r="B31" s="86" t="s">
        <v>853</v>
      </c>
      <c r="C31" s="85" t="s">
        <v>854</v>
      </c>
      <c r="D31" s="87">
        <v>23</v>
      </c>
      <c r="E31" s="88">
        <v>6126.41</v>
      </c>
      <c r="F31" s="87">
        <v>0</v>
      </c>
      <c r="G31" s="170">
        <f t="shared" si="0"/>
        <v>0</v>
      </c>
      <c r="H31" s="171">
        <f t="shared" si="1"/>
        <v>0.5</v>
      </c>
      <c r="I31" s="177">
        <f t="shared" si="2"/>
        <v>3060</v>
      </c>
      <c r="J31" s="101" t="s">
        <v>14</v>
      </c>
      <c r="K31" s="85"/>
    </row>
    <row r="32" s="179" customFormat="1" ht="17" customHeight="1" spans="1:11">
      <c r="A32" s="85">
        <v>30</v>
      </c>
      <c r="B32" s="86" t="s">
        <v>855</v>
      </c>
      <c r="C32" s="85" t="s">
        <v>856</v>
      </c>
      <c r="D32" s="87">
        <v>66</v>
      </c>
      <c r="E32" s="88">
        <v>15164.9</v>
      </c>
      <c r="F32" s="87">
        <v>0</v>
      </c>
      <c r="G32" s="170">
        <f t="shared" si="0"/>
        <v>0</v>
      </c>
      <c r="H32" s="171">
        <f t="shared" si="1"/>
        <v>0.5</v>
      </c>
      <c r="I32" s="177">
        <f t="shared" si="2"/>
        <v>7580</v>
      </c>
      <c r="J32" s="101" t="s">
        <v>19</v>
      </c>
      <c r="K32" s="85"/>
    </row>
    <row r="33" s="179" customFormat="1" ht="17" customHeight="1" spans="1:11">
      <c r="A33" s="85">
        <v>31</v>
      </c>
      <c r="B33" s="86" t="s">
        <v>857</v>
      </c>
      <c r="C33" s="85" t="s">
        <v>858</v>
      </c>
      <c r="D33" s="87">
        <v>76</v>
      </c>
      <c r="E33" s="88">
        <v>17774.55</v>
      </c>
      <c r="F33" s="87">
        <v>0</v>
      </c>
      <c r="G33" s="170">
        <f t="shared" si="0"/>
        <v>0</v>
      </c>
      <c r="H33" s="171">
        <f t="shared" si="1"/>
        <v>0.5</v>
      </c>
      <c r="I33" s="177">
        <f t="shared" si="2"/>
        <v>8880</v>
      </c>
      <c r="J33" s="101" t="s">
        <v>19</v>
      </c>
      <c r="K33" s="85"/>
    </row>
    <row r="34" s="179" customFormat="1" ht="17" customHeight="1" spans="1:11">
      <c r="A34" s="85">
        <v>32</v>
      </c>
      <c r="B34" s="86" t="s">
        <v>859</v>
      </c>
      <c r="C34" s="85" t="s">
        <v>860</v>
      </c>
      <c r="D34" s="87">
        <v>28</v>
      </c>
      <c r="E34" s="88">
        <v>8901.54</v>
      </c>
      <c r="F34" s="87">
        <v>0</v>
      </c>
      <c r="G34" s="170">
        <f t="shared" si="0"/>
        <v>0</v>
      </c>
      <c r="H34" s="171">
        <f t="shared" si="1"/>
        <v>0.5</v>
      </c>
      <c r="I34" s="177">
        <f t="shared" si="2"/>
        <v>4450</v>
      </c>
      <c r="J34" s="101" t="s">
        <v>19</v>
      </c>
      <c r="K34" s="85"/>
    </row>
    <row r="35" s="179" customFormat="1" ht="17" customHeight="1" spans="1:11">
      <c r="A35" s="85">
        <v>33</v>
      </c>
      <c r="B35" s="86" t="s">
        <v>861</v>
      </c>
      <c r="C35" s="85" t="s">
        <v>862</v>
      </c>
      <c r="D35" s="87">
        <v>3</v>
      </c>
      <c r="E35" s="88">
        <v>3518.86</v>
      </c>
      <c r="F35" s="87">
        <v>0</v>
      </c>
      <c r="G35" s="170">
        <f t="shared" si="0"/>
        <v>0</v>
      </c>
      <c r="H35" s="171">
        <f t="shared" si="1"/>
        <v>0.5</v>
      </c>
      <c r="I35" s="177">
        <f t="shared" si="2"/>
        <v>1750</v>
      </c>
      <c r="J35" s="101" t="s">
        <v>19</v>
      </c>
      <c r="K35" s="85"/>
    </row>
    <row r="36" s="179" customFormat="1" ht="17" customHeight="1" spans="1:11">
      <c r="A36" s="85">
        <v>34</v>
      </c>
      <c r="B36" s="86" t="s">
        <v>863</v>
      </c>
      <c r="C36" s="85" t="s">
        <v>864</v>
      </c>
      <c r="D36" s="87">
        <v>10</v>
      </c>
      <c r="E36" s="88">
        <v>1554.96</v>
      </c>
      <c r="F36" s="87">
        <v>0</v>
      </c>
      <c r="G36" s="170">
        <f t="shared" ref="G36:G72" si="3">F36/(F36+D36)*100%</f>
        <v>0</v>
      </c>
      <c r="H36" s="171">
        <f t="shared" ref="H36:H72" si="4">(3.23%-G36)/3.23%*50%</f>
        <v>0.5</v>
      </c>
      <c r="I36" s="177">
        <f t="shared" ref="I36:I72" si="5">ROUNDDOWN(H36*E36,-1)</f>
        <v>770</v>
      </c>
      <c r="J36" s="101" t="s">
        <v>19</v>
      </c>
      <c r="K36" s="85"/>
    </row>
    <row r="37" s="179" customFormat="1" ht="17" customHeight="1" spans="1:11">
      <c r="A37" s="85">
        <v>35</v>
      </c>
      <c r="B37" s="86" t="s">
        <v>865</v>
      </c>
      <c r="C37" s="85" t="s">
        <v>866</v>
      </c>
      <c r="D37" s="87">
        <v>9</v>
      </c>
      <c r="E37" s="88">
        <v>1694.98</v>
      </c>
      <c r="F37" s="87">
        <v>0</v>
      </c>
      <c r="G37" s="170">
        <f t="shared" si="3"/>
        <v>0</v>
      </c>
      <c r="H37" s="171">
        <f t="shared" si="4"/>
        <v>0.5</v>
      </c>
      <c r="I37" s="177">
        <f t="shared" si="5"/>
        <v>840</v>
      </c>
      <c r="J37" s="101" t="s">
        <v>14</v>
      </c>
      <c r="K37" s="85"/>
    </row>
    <row r="38" s="179" customFormat="1" ht="17" customHeight="1" spans="1:11">
      <c r="A38" s="85">
        <v>36</v>
      </c>
      <c r="B38" s="86" t="s">
        <v>867</v>
      </c>
      <c r="C38" s="85" t="s">
        <v>868</v>
      </c>
      <c r="D38" s="87">
        <v>10</v>
      </c>
      <c r="E38" s="88">
        <v>3657.62</v>
      </c>
      <c r="F38" s="87">
        <v>0</v>
      </c>
      <c r="G38" s="170">
        <f t="shared" si="3"/>
        <v>0</v>
      </c>
      <c r="H38" s="171">
        <f t="shared" si="4"/>
        <v>0.5</v>
      </c>
      <c r="I38" s="177">
        <f t="shared" si="5"/>
        <v>1820</v>
      </c>
      <c r="J38" s="101" t="s">
        <v>19</v>
      </c>
      <c r="K38" s="85"/>
    </row>
    <row r="39" s="179" customFormat="1" ht="17" customHeight="1" spans="1:11">
      <c r="A39" s="85">
        <v>37</v>
      </c>
      <c r="B39" s="86" t="s">
        <v>869</v>
      </c>
      <c r="C39" s="85" t="s">
        <v>870</v>
      </c>
      <c r="D39" s="87">
        <v>14</v>
      </c>
      <c r="E39" s="88">
        <v>19389.25</v>
      </c>
      <c r="F39" s="87">
        <v>0</v>
      </c>
      <c r="G39" s="170">
        <f t="shared" si="3"/>
        <v>0</v>
      </c>
      <c r="H39" s="171">
        <f t="shared" si="4"/>
        <v>0.5</v>
      </c>
      <c r="I39" s="177">
        <f t="shared" si="5"/>
        <v>9690</v>
      </c>
      <c r="J39" s="101" t="s">
        <v>19</v>
      </c>
      <c r="K39" s="85"/>
    </row>
    <row r="40" s="179" customFormat="1" ht="17" customHeight="1" spans="1:11">
      <c r="A40" s="85">
        <v>38</v>
      </c>
      <c r="B40" s="86" t="s">
        <v>871</v>
      </c>
      <c r="C40" s="85" t="s">
        <v>872</v>
      </c>
      <c r="D40" s="87">
        <v>7</v>
      </c>
      <c r="E40" s="88">
        <v>1644.33</v>
      </c>
      <c r="F40" s="87">
        <v>0</v>
      </c>
      <c r="G40" s="170">
        <f t="shared" si="3"/>
        <v>0</v>
      </c>
      <c r="H40" s="171">
        <f t="shared" si="4"/>
        <v>0.5</v>
      </c>
      <c r="I40" s="177">
        <f t="shared" si="5"/>
        <v>820</v>
      </c>
      <c r="J40" s="101" t="s">
        <v>14</v>
      </c>
      <c r="K40" s="85"/>
    </row>
    <row r="41" s="179" customFormat="1" ht="17" customHeight="1" spans="1:11">
      <c r="A41" s="85">
        <v>39</v>
      </c>
      <c r="B41" s="86" t="s">
        <v>873</v>
      </c>
      <c r="C41" s="85" t="s">
        <v>874</v>
      </c>
      <c r="D41" s="87">
        <v>76</v>
      </c>
      <c r="E41" s="88">
        <v>18419.96</v>
      </c>
      <c r="F41" s="87">
        <v>0</v>
      </c>
      <c r="G41" s="170">
        <f t="shared" si="3"/>
        <v>0</v>
      </c>
      <c r="H41" s="171">
        <f t="shared" si="4"/>
        <v>0.5</v>
      </c>
      <c r="I41" s="177">
        <f t="shared" si="5"/>
        <v>9200</v>
      </c>
      <c r="J41" s="101" t="s">
        <v>19</v>
      </c>
      <c r="K41" s="85"/>
    </row>
    <row r="42" s="179" customFormat="1" ht="17" customHeight="1" spans="1:11">
      <c r="A42" s="85">
        <v>40</v>
      </c>
      <c r="B42" s="86" t="s">
        <v>875</v>
      </c>
      <c r="C42" s="85" t="s">
        <v>876</v>
      </c>
      <c r="D42" s="87">
        <v>43</v>
      </c>
      <c r="E42" s="88">
        <v>10108.88</v>
      </c>
      <c r="F42" s="87">
        <v>0</v>
      </c>
      <c r="G42" s="170">
        <f t="shared" si="3"/>
        <v>0</v>
      </c>
      <c r="H42" s="171">
        <f t="shared" si="4"/>
        <v>0.5</v>
      </c>
      <c r="I42" s="177">
        <f t="shared" si="5"/>
        <v>5050</v>
      </c>
      <c r="J42" s="101" t="s">
        <v>19</v>
      </c>
      <c r="K42" s="85"/>
    </row>
    <row r="43" s="179" customFormat="1" ht="17" customHeight="1" spans="1:11">
      <c r="A43" s="85">
        <v>41</v>
      </c>
      <c r="B43" s="86" t="s">
        <v>877</v>
      </c>
      <c r="C43" s="85" t="s">
        <v>878</v>
      </c>
      <c r="D43" s="87">
        <v>39</v>
      </c>
      <c r="E43" s="88">
        <v>16699.91</v>
      </c>
      <c r="F43" s="87">
        <v>0</v>
      </c>
      <c r="G43" s="170">
        <f t="shared" si="3"/>
        <v>0</v>
      </c>
      <c r="H43" s="171">
        <f t="shared" si="4"/>
        <v>0.5</v>
      </c>
      <c r="I43" s="177">
        <f t="shared" si="5"/>
        <v>8340</v>
      </c>
      <c r="J43" s="101" t="s">
        <v>14</v>
      </c>
      <c r="K43" s="85"/>
    </row>
    <row r="44" s="179" customFormat="1" ht="17" customHeight="1" spans="1:11">
      <c r="A44" s="85">
        <v>42</v>
      </c>
      <c r="B44" s="86" t="s">
        <v>879</v>
      </c>
      <c r="C44" s="85" t="s">
        <v>880</v>
      </c>
      <c r="D44" s="87">
        <v>2</v>
      </c>
      <c r="E44" s="88">
        <v>607.8</v>
      </c>
      <c r="F44" s="87">
        <v>0</v>
      </c>
      <c r="G44" s="170">
        <f t="shared" si="3"/>
        <v>0</v>
      </c>
      <c r="H44" s="171">
        <f t="shared" si="4"/>
        <v>0.5</v>
      </c>
      <c r="I44" s="177">
        <f t="shared" si="5"/>
        <v>300</v>
      </c>
      <c r="J44" s="101" t="s">
        <v>19</v>
      </c>
      <c r="K44" s="85"/>
    </row>
    <row r="45" s="179" customFormat="1" ht="17" customHeight="1" spans="1:11">
      <c r="A45" s="85">
        <v>43</v>
      </c>
      <c r="B45" s="86" t="s">
        <v>881</v>
      </c>
      <c r="C45" s="85" t="s">
        <v>882</v>
      </c>
      <c r="D45" s="87">
        <v>8</v>
      </c>
      <c r="E45" s="88">
        <v>2234.97</v>
      </c>
      <c r="F45" s="87">
        <v>0</v>
      </c>
      <c r="G45" s="170">
        <f t="shared" si="3"/>
        <v>0</v>
      </c>
      <c r="H45" s="171">
        <f t="shared" si="4"/>
        <v>0.5</v>
      </c>
      <c r="I45" s="177">
        <f t="shared" si="5"/>
        <v>1110</v>
      </c>
      <c r="J45" s="101" t="s">
        <v>19</v>
      </c>
      <c r="K45" s="85"/>
    </row>
    <row r="46" s="179" customFormat="1" ht="17" customHeight="1" spans="1:11">
      <c r="A46" s="85">
        <v>44</v>
      </c>
      <c r="B46" s="86" t="s">
        <v>883</v>
      </c>
      <c r="C46" s="85" t="s">
        <v>884</v>
      </c>
      <c r="D46" s="87">
        <v>14</v>
      </c>
      <c r="E46" s="88">
        <v>1666.39</v>
      </c>
      <c r="F46" s="87">
        <v>0</v>
      </c>
      <c r="G46" s="170">
        <f t="shared" si="3"/>
        <v>0</v>
      </c>
      <c r="H46" s="171">
        <f t="shared" si="4"/>
        <v>0.5</v>
      </c>
      <c r="I46" s="177">
        <f t="shared" si="5"/>
        <v>830</v>
      </c>
      <c r="J46" s="101" t="s">
        <v>14</v>
      </c>
      <c r="K46" s="85"/>
    </row>
    <row r="47" s="138" customFormat="1" ht="17" customHeight="1" spans="1:11">
      <c r="A47" s="85">
        <v>45</v>
      </c>
      <c r="B47" s="182" t="s">
        <v>885</v>
      </c>
      <c r="C47" s="85" t="s">
        <v>886</v>
      </c>
      <c r="D47" s="175">
        <v>134</v>
      </c>
      <c r="E47" s="175">
        <v>37079.58</v>
      </c>
      <c r="F47" s="175">
        <v>0</v>
      </c>
      <c r="G47" s="170">
        <f t="shared" si="3"/>
        <v>0</v>
      </c>
      <c r="H47" s="171">
        <f t="shared" si="4"/>
        <v>0.5</v>
      </c>
      <c r="I47" s="177">
        <f t="shared" si="5"/>
        <v>18530</v>
      </c>
      <c r="J47" s="101" t="s">
        <v>19</v>
      </c>
      <c r="K47" s="175"/>
    </row>
    <row r="48" s="138" customFormat="1" ht="17" customHeight="1" spans="1:11">
      <c r="A48" s="85">
        <v>46</v>
      </c>
      <c r="B48" s="182" t="s">
        <v>887</v>
      </c>
      <c r="C48" s="85" t="s">
        <v>888</v>
      </c>
      <c r="D48" s="175">
        <v>19</v>
      </c>
      <c r="E48" s="175">
        <v>821.64</v>
      </c>
      <c r="F48" s="175">
        <v>0</v>
      </c>
      <c r="G48" s="170">
        <f t="shared" si="3"/>
        <v>0</v>
      </c>
      <c r="H48" s="171">
        <f t="shared" si="4"/>
        <v>0.5</v>
      </c>
      <c r="I48" s="177">
        <f t="shared" si="5"/>
        <v>410</v>
      </c>
      <c r="J48" s="101" t="s">
        <v>19</v>
      </c>
      <c r="K48" s="175"/>
    </row>
    <row r="49" s="138" customFormat="1" ht="17" customHeight="1" spans="1:11">
      <c r="A49" s="85">
        <v>47</v>
      </c>
      <c r="B49" s="182" t="s">
        <v>889</v>
      </c>
      <c r="C49" s="85" t="s">
        <v>890</v>
      </c>
      <c r="D49" s="175">
        <v>25</v>
      </c>
      <c r="E49" s="175">
        <v>1810.37</v>
      </c>
      <c r="F49" s="175">
        <v>0</v>
      </c>
      <c r="G49" s="170">
        <f t="shared" si="3"/>
        <v>0</v>
      </c>
      <c r="H49" s="171">
        <f t="shared" si="4"/>
        <v>0.5</v>
      </c>
      <c r="I49" s="177">
        <f t="shared" si="5"/>
        <v>900</v>
      </c>
      <c r="J49" s="101" t="s">
        <v>19</v>
      </c>
      <c r="K49" s="175"/>
    </row>
    <row r="50" s="138" customFormat="1" ht="17" customHeight="1" spans="1:11">
      <c r="A50" s="85">
        <v>48</v>
      </c>
      <c r="B50" s="182" t="s">
        <v>891</v>
      </c>
      <c r="C50" s="85" t="s">
        <v>892</v>
      </c>
      <c r="D50" s="175">
        <v>75</v>
      </c>
      <c r="E50" s="175">
        <v>4805.59</v>
      </c>
      <c r="F50" s="175">
        <v>0</v>
      </c>
      <c r="G50" s="170">
        <f t="shared" si="3"/>
        <v>0</v>
      </c>
      <c r="H50" s="171">
        <f t="shared" si="4"/>
        <v>0.5</v>
      </c>
      <c r="I50" s="177">
        <f t="shared" si="5"/>
        <v>2400</v>
      </c>
      <c r="J50" s="101" t="s">
        <v>893</v>
      </c>
      <c r="K50" s="175"/>
    </row>
    <row r="51" s="138" customFormat="1" ht="17" customHeight="1" spans="1:11">
      <c r="A51" s="85">
        <v>49</v>
      </c>
      <c r="B51" s="182" t="s">
        <v>894</v>
      </c>
      <c r="C51" s="85" t="s">
        <v>895</v>
      </c>
      <c r="D51" s="175">
        <v>121</v>
      </c>
      <c r="E51" s="175">
        <v>49905.31</v>
      </c>
      <c r="F51" s="175">
        <v>1</v>
      </c>
      <c r="G51" s="170">
        <f t="shared" si="3"/>
        <v>0.00819672131147541</v>
      </c>
      <c r="H51" s="171">
        <f t="shared" si="4"/>
        <v>0.373115769172207</v>
      </c>
      <c r="I51" s="177">
        <f t="shared" si="5"/>
        <v>18620</v>
      </c>
      <c r="J51" s="101" t="s">
        <v>19</v>
      </c>
      <c r="K51" s="175"/>
    </row>
    <row r="52" s="138" customFormat="1" ht="17" customHeight="1" spans="1:11">
      <c r="A52" s="85">
        <v>50</v>
      </c>
      <c r="B52" s="182" t="s">
        <v>896</v>
      </c>
      <c r="C52" s="85" t="s">
        <v>897</v>
      </c>
      <c r="D52" s="175">
        <v>7</v>
      </c>
      <c r="E52" s="175">
        <v>2508</v>
      </c>
      <c r="F52" s="175">
        <v>0</v>
      </c>
      <c r="G52" s="170">
        <f t="shared" si="3"/>
        <v>0</v>
      </c>
      <c r="H52" s="171">
        <f t="shared" si="4"/>
        <v>0.5</v>
      </c>
      <c r="I52" s="177">
        <f t="shared" si="5"/>
        <v>1250</v>
      </c>
      <c r="J52" s="101" t="s">
        <v>19</v>
      </c>
      <c r="K52" s="175"/>
    </row>
    <row r="53" s="138" customFormat="1" ht="17" customHeight="1" spans="1:11">
      <c r="A53" s="85">
        <v>51</v>
      </c>
      <c r="B53" s="182" t="s">
        <v>898</v>
      </c>
      <c r="C53" s="85" t="s">
        <v>899</v>
      </c>
      <c r="D53" s="175">
        <v>22</v>
      </c>
      <c r="E53" s="175">
        <v>6888.56</v>
      </c>
      <c r="F53" s="175">
        <v>0</v>
      </c>
      <c r="G53" s="170">
        <f t="shared" si="3"/>
        <v>0</v>
      </c>
      <c r="H53" s="171">
        <f t="shared" si="4"/>
        <v>0.5</v>
      </c>
      <c r="I53" s="177">
        <f t="shared" si="5"/>
        <v>3440</v>
      </c>
      <c r="J53" s="101" t="s">
        <v>19</v>
      </c>
      <c r="K53" s="175"/>
    </row>
    <row r="54" s="138" customFormat="1" ht="17" customHeight="1" spans="1:11">
      <c r="A54" s="85">
        <v>52</v>
      </c>
      <c r="B54" s="182" t="s">
        <v>900</v>
      </c>
      <c r="C54" s="85" t="s">
        <v>901</v>
      </c>
      <c r="D54" s="175">
        <v>1</v>
      </c>
      <c r="E54" s="175">
        <v>237.6</v>
      </c>
      <c r="F54" s="175">
        <v>0</v>
      </c>
      <c r="G54" s="170">
        <f t="shared" si="3"/>
        <v>0</v>
      </c>
      <c r="H54" s="171">
        <f t="shared" si="4"/>
        <v>0.5</v>
      </c>
      <c r="I54" s="177">
        <f t="shared" si="5"/>
        <v>110</v>
      </c>
      <c r="J54" s="101" t="s">
        <v>19</v>
      </c>
      <c r="K54" s="175"/>
    </row>
    <row r="55" s="138" customFormat="1" ht="17" customHeight="1" spans="1:11">
      <c r="A55" s="85">
        <v>53</v>
      </c>
      <c r="B55" s="182" t="s">
        <v>902</v>
      </c>
      <c r="C55" s="85" t="s">
        <v>903</v>
      </c>
      <c r="D55" s="175">
        <v>1</v>
      </c>
      <c r="E55" s="175">
        <v>550</v>
      </c>
      <c r="F55" s="175">
        <v>0</v>
      </c>
      <c r="G55" s="170">
        <f t="shared" si="3"/>
        <v>0</v>
      </c>
      <c r="H55" s="171">
        <f t="shared" si="4"/>
        <v>0.5</v>
      </c>
      <c r="I55" s="177">
        <f t="shared" si="5"/>
        <v>270</v>
      </c>
      <c r="J55" s="101" t="s">
        <v>19</v>
      </c>
      <c r="K55" s="175"/>
    </row>
    <row r="56" s="138" customFormat="1" ht="17" customHeight="1" spans="1:11">
      <c r="A56" s="85">
        <v>54</v>
      </c>
      <c r="B56" s="182" t="s">
        <v>904</v>
      </c>
      <c r="C56" s="85" t="s">
        <v>905</v>
      </c>
      <c r="D56" s="175">
        <v>6</v>
      </c>
      <c r="E56" s="175">
        <v>1603.27</v>
      </c>
      <c r="F56" s="175">
        <v>0</v>
      </c>
      <c r="G56" s="170">
        <f t="shared" si="3"/>
        <v>0</v>
      </c>
      <c r="H56" s="171">
        <f t="shared" si="4"/>
        <v>0.5</v>
      </c>
      <c r="I56" s="177">
        <f t="shared" si="5"/>
        <v>800</v>
      </c>
      <c r="J56" s="101" t="s">
        <v>19</v>
      </c>
      <c r="K56" s="175"/>
    </row>
    <row r="57" s="138" customFormat="1" ht="17" customHeight="1" spans="1:11">
      <c r="A57" s="85">
        <v>55</v>
      </c>
      <c r="B57" s="182" t="s">
        <v>906</v>
      </c>
      <c r="C57" s="85" t="s">
        <v>907</v>
      </c>
      <c r="D57" s="175">
        <v>34</v>
      </c>
      <c r="E57" s="175">
        <v>6625.63</v>
      </c>
      <c r="F57" s="175">
        <v>0</v>
      </c>
      <c r="G57" s="170">
        <f t="shared" si="3"/>
        <v>0</v>
      </c>
      <c r="H57" s="171">
        <f t="shared" si="4"/>
        <v>0.5</v>
      </c>
      <c r="I57" s="177">
        <f t="shared" si="5"/>
        <v>3310</v>
      </c>
      <c r="J57" s="101" t="s">
        <v>19</v>
      </c>
      <c r="K57" s="175"/>
    </row>
    <row r="58" s="138" customFormat="1" ht="17" customHeight="1" spans="1:11">
      <c r="A58" s="85">
        <v>56</v>
      </c>
      <c r="B58" s="182" t="s">
        <v>908</v>
      </c>
      <c r="C58" s="85" t="s">
        <v>909</v>
      </c>
      <c r="D58" s="175">
        <v>19</v>
      </c>
      <c r="E58" s="175">
        <v>6053.28</v>
      </c>
      <c r="F58" s="175">
        <v>0</v>
      </c>
      <c r="G58" s="170">
        <f t="shared" si="3"/>
        <v>0</v>
      </c>
      <c r="H58" s="171">
        <f t="shared" si="4"/>
        <v>0.5</v>
      </c>
      <c r="I58" s="177">
        <f t="shared" si="5"/>
        <v>3020</v>
      </c>
      <c r="J58" s="101" t="s">
        <v>19</v>
      </c>
      <c r="K58" s="175"/>
    </row>
    <row r="59" s="138" customFormat="1" ht="17" customHeight="1" spans="1:11">
      <c r="A59" s="85">
        <v>57</v>
      </c>
      <c r="B59" s="182" t="s">
        <v>910</v>
      </c>
      <c r="C59" s="85" t="s">
        <v>911</v>
      </c>
      <c r="D59" s="175">
        <v>23</v>
      </c>
      <c r="E59" s="175">
        <v>11524.89</v>
      </c>
      <c r="F59" s="175">
        <v>0</v>
      </c>
      <c r="G59" s="170">
        <f t="shared" si="3"/>
        <v>0</v>
      </c>
      <c r="H59" s="171">
        <f t="shared" si="4"/>
        <v>0.5</v>
      </c>
      <c r="I59" s="177">
        <f t="shared" si="5"/>
        <v>5760</v>
      </c>
      <c r="J59" s="101" t="s">
        <v>19</v>
      </c>
      <c r="K59" s="175"/>
    </row>
    <row r="60" s="138" customFormat="1" ht="17" customHeight="1" spans="1:11">
      <c r="A60" s="85">
        <v>58</v>
      </c>
      <c r="B60" s="182" t="s">
        <v>912</v>
      </c>
      <c r="C60" s="85" t="s">
        <v>913</v>
      </c>
      <c r="D60" s="175">
        <v>10</v>
      </c>
      <c r="E60" s="175">
        <v>2426.3</v>
      </c>
      <c r="F60" s="175">
        <v>0</v>
      </c>
      <c r="G60" s="170">
        <f t="shared" si="3"/>
        <v>0</v>
      </c>
      <c r="H60" s="171">
        <f t="shared" si="4"/>
        <v>0.5</v>
      </c>
      <c r="I60" s="177">
        <f t="shared" si="5"/>
        <v>1210</v>
      </c>
      <c r="J60" s="101" t="s">
        <v>19</v>
      </c>
      <c r="K60" s="175"/>
    </row>
    <row r="61" s="138" customFormat="1" ht="17" customHeight="1" spans="1:11">
      <c r="A61" s="85">
        <v>59</v>
      </c>
      <c r="B61" s="182" t="s">
        <v>914</v>
      </c>
      <c r="C61" s="85" t="s">
        <v>915</v>
      </c>
      <c r="D61" s="175">
        <v>64</v>
      </c>
      <c r="E61" s="175">
        <v>13975.09</v>
      </c>
      <c r="F61" s="175">
        <v>0</v>
      </c>
      <c r="G61" s="170">
        <f t="shared" si="3"/>
        <v>0</v>
      </c>
      <c r="H61" s="171">
        <f t="shared" si="4"/>
        <v>0.5</v>
      </c>
      <c r="I61" s="177">
        <f t="shared" si="5"/>
        <v>6980</v>
      </c>
      <c r="J61" s="101" t="s">
        <v>19</v>
      </c>
      <c r="K61" s="175"/>
    </row>
    <row r="62" s="138" customFormat="1" ht="17" customHeight="1" spans="1:11">
      <c r="A62" s="85">
        <v>60</v>
      </c>
      <c r="B62" s="182" t="s">
        <v>916</v>
      </c>
      <c r="C62" s="85" t="s">
        <v>917</v>
      </c>
      <c r="D62" s="175">
        <v>66</v>
      </c>
      <c r="E62" s="175">
        <v>12669.81</v>
      </c>
      <c r="F62" s="175">
        <v>0</v>
      </c>
      <c r="G62" s="170">
        <f t="shared" si="3"/>
        <v>0</v>
      </c>
      <c r="H62" s="171">
        <f t="shared" si="4"/>
        <v>0.5</v>
      </c>
      <c r="I62" s="177">
        <f t="shared" si="5"/>
        <v>6330</v>
      </c>
      <c r="J62" s="101" t="s">
        <v>19</v>
      </c>
      <c r="K62" s="175"/>
    </row>
    <row r="63" s="138" customFormat="1" ht="17" customHeight="1" spans="1:11">
      <c r="A63" s="85">
        <v>61</v>
      </c>
      <c r="B63" s="182" t="s">
        <v>918</v>
      </c>
      <c r="C63" s="85" t="s">
        <v>919</v>
      </c>
      <c r="D63" s="175">
        <v>3</v>
      </c>
      <c r="E63" s="175">
        <v>980</v>
      </c>
      <c r="F63" s="175">
        <v>0</v>
      </c>
      <c r="G63" s="170">
        <f t="shared" si="3"/>
        <v>0</v>
      </c>
      <c r="H63" s="171">
        <f t="shared" si="4"/>
        <v>0.5</v>
      </c>
      <c r="I63" s="177">
        <f t="shared" si="5"/>
        <v>490</v>
      </c>
      <c r="J63" s="101" t="s">
        <v>14</v>
      </c>
      <c r="K63" s="175"/>
    </row>
    <row r="64" s="138" customFormat="1" ht="17" customHeight="1" spans="1:11">
      <c r="A64" s="85">
        <v>62</v>
      </c>
      <c r="B64" s="182" t="s">
        <v>920</v>
      </c>
      <c r="C64" s="85" t="s">
        <v>921</v>
      </c>
      <c r="D64" s="175">
        <v>45</v>
      </c>
      <c r="E64" s="175">
        <v>8608</v>
      </c>
      <c r="F64" s="175">
        <v>0</v>
      </c>
      <c r="G64" s="170">
        <f t="shared" si="3"/>
        <v>0</v>
      </c>
      <c r="H64" s="171">
        <f t="shared" si="4"/>
        <v>0.5</v>
      </c>
      <c r="I64" s="177">
        <f t="shared" si="5"/>
        <v>4300</v>
      </c>
      <c r="J64" s="101" t="s">
        <v>19</v>
      </c>
      <c r="K64" s="175"/>
    </row>
    <row r="65" s="138" customFormat="1" ht="17" customHeight="1" spans="1:11">
      <c r="A65" s="85">
        <v>63</v>
      </c>
      <c r="B65" s="182" t="s">
        <v>922</v>
      </c>
      <c r="C65" s="85" t="s">
        <v>923</v>
      </c>
      <c r="D65" s="175">
        <v>122</v>
      </c>
      <c r="E65" s="175">
        <v>55806.12</v>
      </c>
      <c r="F65" s="175">
        <v>0</v>
      </c>
      <c r="G65" s="170">
        <f t="shared" si="3"/>
        <v>0</v>
      </c>
      <c r="H65" s="171">
        <f t="shared" si="4"/>
        <v>0.5</v>
      </c>
      <c r="I65" s="177">
        <f t="shared" si="5"/>
        <v>27900</v>
      </c>
      <c r="J65" s="101" t="s">
        <v>19</v>
      </c>
      <c r="K65" s="175"/>
    </row>
    <row r="66" s="138" customFormat="1" ht="17" customHeight="1" spans="1:11">
      <c r="A66" s="85">
        <v>64</v>
      </c>
      <c r="B66" s="182" t="s">
        <v>924</v>
      </c>
      <c r="C66" s="85" t="s">
        <v>925</v>
      </c>
      <c r="D66" s="175">
        <v>24</v>
      </c>
      <c r="E66" s="175">
        <v>5560.52</v>
      </c>
      <c r="F66" s="175">
        <v>0</v>
      </c>
      <c r="G66" s="170">
        <f t="shared" si="3"/>
        <v>0</v>
      </c>
      <c r="H66" s="171">
        <f t="shared" si="4"/>
        <v>0.5</v>
      </c>
      <c r="I66" s="177">
        <f t="shared" si="5"/>
        <v>2780</v>
      </c>
      <c r="J66" s="101" t="s">
        <v>19</v>
      </c>
      <c r="K66" s="175"/>
    </row>
    <row r="67" s="138" customFormat="1" ht="17" customHeight="1" spans="1:11">
      <c r="A67" s="85">
        <v>65</v>
      </c>
      <c r="B67" s="182" t="s">
        <v>926</v>
      </c>
      <c r="C67" s="85" t="s">
        <v>927</v>
      </c>
      <c r="D67" s="175">
        <v>4</v>
      </c>
      <c r="E67" s="175">
        <v>939.92</v>
      </c>
      <c r="F67" s="175">
        <v>0</v>
      </c>
      <c r="G67" s="170">
        <f t="shared" si="3"/>
        <v>0</v>
      </c>
      <c r="H67" s="171">
        <f t="shared" si="4"/>
        <v>0.5</v>
      </c>
      <c r="I67" s="177">
        <f t="shared" si="5"/>
        <v>460</v>
      </c>
      <c r="J67" s="101" t="s">
        <v>19</v>
      </c>
      <c r="K67" s="175"/>
    </row>
    <row r="68" s="138" customFormat="1" ht="17" customHeight="1" spans="1:11">
      <c r="A68" s="85">
        <v>66</v>
      </c>
      <c r="B68" s="182" t="s">
        <v>928</v>
      </c>
      <c r="C68" s="85" t="s">
        <v>929</v>
      </c>
      <c r="D68" s="175">
        <v>58</v>
      </c>
      <c r="E68" s="175">
        <v>25277.08</v>
      </c>
      <c r="F68" s="175">
        <v>0</v>
      </c>
      <c r="G68" s="170">
        <f t="shared" si="3"/>
        <v>0</v>
      </c>
      <c r="H68" s="171">
        <f t="shared" si="4"/>
        <v>0.5</v>
      </c>
      <c r="I68" s="177">
        <f t="shared" si="5"/>
        <v>12630</v>
      </c>
      <c r="J68" s="101" t="s">
        <v>19</v>
      </c>
      <c r="K68" s="175"/>
    </row>
    <row r="69" s="138" customFormat="1" ht="17" customHeight="1" spans="1:11">
      <c r="A69" s="85">
        <v>67</v>
      </c>
      <c r="B69" s="182" t="s">
        <v>930</v>
      </c>
      <c r="C69" s="85" t="s">
        <v>931</v>
      </c>
      <c r="D69" s="175">
        <v>16</v>
      </c>
      <c r="E69" s="175">
        <v>2183.42</v>
      </c>
      <c r="F69" s="175">
        <v>0</v>
      </c>
      <c r="G69" s="170">
        <f t="shared" si="3"/>
        <v>0</v>
      </c>
      <c r="H69" s="171">
        <f t="shared" si="4"/>
        <v>0.5</v>
      </c>
      <c r="I69" s="177">
        <f t="shared" si="5"/>
        <v>1090</v>
      </c>
      <c r="J69" s="101" t="s">
        <v>19</v>
      </c>
      <c r="K69" s="175"/>
    </row>
    <row r="70" s="138" customFormat="1" ht="17" customHeight="1" spans="1:11">
      <c r="A70" s="85">
        <v>68</v>
      </c>
      <c r="B70" s="182" t="s">
        <v>932</v>
      </c>
      <c r="C70" s="85" t="s">
        <v>933</v>
      </c>
      <c r="D70" s="175">
        <v>20</v>
      </c>
      <c r="E70" s="175">
        <v>6373.82</v>
      </c>
      <c r="F70" s="175">
        <v>0</v>
      </c>
      <c r="G70" s="170">
        <f t="shared" si="3"/>
        <v>0</v>
      </c>
      <c r="H70" s="171">
        <f t="shared" si="4"/>
        <v>0.5</v>
      </c>
      <c r="I70" s="177">
        <f t="shared" si="5"/>
        <v>3180</v>
      </c>
      <c r="J70" s="101" t="s">
        <v>19</v>
      </c>
      <c r="K70" s="175"/>
    </row>
    <row r="71" s="138" customFormat="1" ht="17" customHeight="1" spans="1:11">
      <c r="A71" s="85">
        <v>69</v>
      </c>
      <c r="B71" s="182" t="s">
        <v>934</v>
      </c>
      <c r="C71" s="85" t="s">
        <v>935</v>
      </c>
      <c r="D71" s="175">
        <v>22</v>
      </c>
      <c r="E71" s="175">
        <v>7609.66</v>
      </c>
      <c r="F71" s="175">
        <v>0</v>
      </c>
      <c r="G71" s="170">
        <f t="shared" si="3"/>
        <v>0</v>
      </c>
      <c r="H71" s="171">
        <f t="shared" si="4"/>
        <v>0.5</v>
      </c>
      <c r="I71" s="177">
        <f t="shared" si="5"/>
        <v>3800</v>
      </c>
      <c r="J71" s="101" t="s">
        <v>19</v>
      </c>
      <c r="K71" s="175"/>
    </row>
    <row r="72" s="138" customFormat="1" ht="17" customHeight="1" spans="1:11">
      <c r="A72" s="85">
        <v>70</v>
      </c>
      <c r="B72" s="182" t="s">
        <v>936</v>
      </c>
      <c r="C72" s="85" t="s">
        <v>937</v>
      </c>
      <c r="D72" s="175">
        <v>364</v>
      </c>
      <c r="E72" s="175">
        <v>82339.65</v>
      </c>
      <c r="F72" s="175">
        <v>0</v>
      </c>
      <c r="G72" s="170">
        <f t="shared" si="3"/>
        <v>0</v>
      </c>
      <c r="H72" s="171">
        <f t="shared" si="4"/>
        <v>0.5</v>
      </c>
      <c r="I72" s="177">
        <f t="shared" si="5"/>
        <v>41160</v>
      </c>
      <c r="J72" s="101" t="s">
        <v>19</v>
      </c>
      <c r="K72" s="175"/>
    </row>
    <row r="73" s="138" customFormat="1" ht="17" customHeight="1" spans="1:11">
      <c r="A73" s="135" t="s">
        <v>224</v>
      </c>
      <c r="B73" s="135"/>
      <c r="C73" s="135"/>
      <c r="D73" s="134">
        <f t="shared" ref="D73:F73" si="6">SUM(D3:D72)</f>
        <v>3987</v>
      </c>
      <c r="E73" s="135">
        <f t="shared" si="6"/>
        <v>1323341.09</v>
      </c>
      <c r="F73" s="134">
        <f t="shared" si="6"/>
        <v>12</v>
      </c>
      <c r="G73" s="136" t="s">
        <v>225</v>
      </c>
      <c r="H73" s="136" t="s">
        <v>225</v>
      </c>
      <c r="I73" s="98">
        <f>SUM(I3:I72)</f>
        <v>579560</v>
      </c>
      <c r="J73" s="135" t="s">
        <v>225</v>
      </c>
      <c r="K73" s="135" t="s">
        <v>225</v>
      </c>
    </row>
    <row r="74" s="137" customFormat="1" ht="29.1" hidden="1" customHeight="1" spans="1:11">
      <c r="A74" s="137" t="s">
        <v>938</v>
      </c>
      <c r="C74" s="157"/>
      <c r="D74" s="168"/>
      <c r="E74" s="168"/>
      <c r="F74" s="168"/>
      <c r="G74" s="168"/>
      <c r="H74" s="168"/>
      <c r="I74" s="168"/>
      <c r="J74" s="181"/>
      <c r="K74" s="168"/>
    </row>
  </sheetData>
  <mergeCells count="3">
    <mergeCell ref="A1:K1"/>
    <mergeCell ref="A73:C73"/>
    <mergeCell ref="A74:K74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J3" sqref="J3"/>
    </sheetView>
  </sheetViews>
  <sheetFormatPr defaultColWidth="9" defaultRowHeight="14.25"/>
  <cols>
    <col min="1" max="1" width="4.125" style="137" customWidth="1"/>
    <col min="2" max="2" width="8.25833333333333" style="137" customWidth="1"/>
    <col min="3" max="3" width="45.5083333333333" style="168" customWidth="1"/>
    <col min="4" max="4" width="8.125" style="140" customWidth="1"/>
    <col min="5" max="5" width="12.2583333333333" style="140" customWidth="1"/>
    <col min="6" max="6" width="8.125" style="140" customWidth="1"/>
    <col min="7" max="7" width="8.75833333333333" style="142" customWidth="1"/>
    <col min="8" max="8" width="6.375" style="142" customWidth="1"/>
    <col min="9" max="9" width="8.50833333333333" style="169" customWidth="1"/>
    <col min="10" max="10" width="10.875" style="137" customWidth="1"/>
    <col min="11" max="11" width="8.875" style="137" customWidth="1"/>
    <col min="12" max="16384" width="9" style="137"/>
  </cols>
  <sheetData>
    <row r="1" s="137" customFormat="1" ht="27.95" customHeight="1" spans="1:11">
      <c r="A1" s="144" t="s">
        <v>939</v>
      </c>
      <c r="B1" s="144"/>
      <c r="C1" s="144"/>
      <c r="D1" s="144"/>
      <c r="E1" s="144"/>
      <c r="F1" s="144"/>
      <c r="G1" s="146"/>
      <c r="H1" s="146"/>
      <c r="I1" s="167"/>
      <c r="J1" s="144"/>
      <c r="K1" s="144"/>
    </row>
    <row r="2" s="4" customFormat="1" ht="27" customHeight="1" spans="1:11">
      <c r="A2" s="85" t="s">
        <v>1</v>
      </c>
      <c r="B2" s="14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10</v>
      </c>
      <c r="K2" s="85" t="s">
        <v>11</v>
      </c>
    </row>
    <row r="3" s="4" customFormat="1" ht="17" customHeight="1" spans="1:11">
      <c r="A3" s="85">
        <v>1</v>
      </c>
      <c r="B3" s="86" t="s">
        <v>940</v>
      </c>
      <c r="C3" s="85" t="s">
        <v>941</v>
      </c>
      <c r="D3" s="87">
        <v>190</v>
      </c>
      <c r="E3" s="88">
        <v>173220.95</v>
      </c>
      <c r="F3" s="87">
        <v>0</v>
      </c>
      <c r="G3" s="170">
        <f>F3/(F3+D3)*100%</f>
        <v>0</v>
      </c>
      <c r="H3" s="171">
        <f>(3.23%-G3)/3.23%*50%</f>
        <v>0.5</v>
      </c>
      <c r="I3" s="177">
        <f>ROUNDDOWN(H3*E3,-1)</f>
        <v>86610</v>
      </c>
      <c r="J3" s="99" t="s">
        <v>19</v>
      </c>
      <c r="K3" s="85"/>
    </row>
    <row r="4" s="4" customFormat="1" ht="17" customHeight="1" spans="1:11">
      <c r="A4" s="172">
        <v>2</v>
      </c>
      <c r="B4" s="85">
        <v>10054792</v>
      </c>
      <c r="C4" s="85" t="s">
        <v>942</v>
      </c>
      <c r="D4" s="85">
        <v>831</v>
      </c>
      <c r="E4" s="85">
        <v>393128.54</v>
      </c>
      <c r="F4" s="85">
        <v>0</v>
      </c>
      <c r="G4" s="170">
        <f t="shared" ref="G4:G29" si="0">F4/(F4+D4)*100%</f>
        <v>0</v>
      </c>
      <c r="H4" s="171">
        <f t="shared" ref="H4:H29" si="1">(3.23%-G4)/3.23%*50%</f>
        <v>0.5</v>
      </c>
      <c r="I4" s="177">
        <f t="shared" ref="I4:I29" si="2">ROUNDDOWN(H4*E4,-1)</f>
        <v>196560</v>
      </c>
      <c r="J4" s="99" t="s">
        <v>19</v>
      </c>
      <c r="K4" s="85"/>
    </row>
    <row r="5" s="4" customFormat="1" ht="17" customHeight="1" spans="1:11">
      <c r="A5" s="92"/>
      <c r="B5" s="173">
        <v>28714</v>
      </c>
      <c r="C5" s="85" t="s">
        <v>942</v>
      </c>
      <c r="D5" s="85">
        <v>23</v>
      </c>
      <c r="E5" s="85">
        <v>10266.46</v>
      </c>
      <c r="F5" s="85">
        <v>0</v>
      </c>
      <c r="G5" s="170">
        <f t="shared" si="0"/>
        <v>0</v>
      </c>
      <c r="H5" s="171">
        <f t="shared" si="1"/>
        <v>0.5</v>
      </c>
      <c r="I5" s="177">
        <f t="shared" si="2"/>
        <v>5130</v>
      </c>
      <c r="J5" s="99" t="s">
        <v>19</v>
      </c>
      <c r="K5" s="85"/>
    </row>
    <row r="6" s="4" customFormat="1" ht="17" customHeight="1" spans="1:11">
      <c r="A6" s="85">
        <v>3</v>
      </c>
      <c r="B6" s="86" t="s">
        <v>943</v>
      </c>
      <c r="C6" s="85" t="s">
        <v>944</v>
      </c>
      <c r="D6" s="87">
        <v>36</v>
      </c>
      <c r="E6" s="88">
        <v>6219.59</v>
      </c>
      <c r="F6" s="87">
        <v>0</v>
      </c>
      <c r="G6" s="170">
        <f t="shared" si="0"/>
        <v>0</v>
      </c>
      <c r="H6" s="171">
        <f t="shared" si="1"/>
        <v>0.5</v>
      </c>
      <c r="I6" s="177">
        <f t="shared" si="2"/>
        <v>3100</v>
      </c>
      <c r="J6" s="99" t="s">
        <v>19</v>
      </c>
      <c r="K6" s="85"/>
    </row>
    <row r="7" s="4" customFormat="1" ht="17" customHeight="1" spans="1:11">
      <c r="A7" s="85">
        <v>4</v>
      </c>
      <c r="B7" s="86" t="s">
        <v>945</v>
      </c>
      <c r="C7" s="85" t="s">
        <v>946</v>
      </c>
      <c r="D7" s="87">
        <v>71</v>
      </c>
      <c r="E7" s="88">
        <v>16271.45</v>
      </c>
      <c r="F7" s="87">
        <v>0</v>
      </c>
      <c r="G7" s="170">
        <f t="shared" si="0"/>
        <v>0</v>
      </c>
      <c r="H7" s="171">
        <f t="shared" si="1"/>
        <v>0.5</v>
      </c>
      <c r="I7" s="177">
        <f t="shared" si="2"/>
        <v>8130</v>
      </c>
      <c r="J7" s="99" t="s">
        <v>19</v>
      </c>
      <c r="K7" s="85"/>
    </row>
    <row r="8" s="4" customFormat="1" ht="17" customHeight="1" spans="1:11">
      <c r="A8" s="85">
        <v>5</v>
      </c>
      <c r="B8" s="86" t="s">
        <v>947</v>
      </c>
      <c r="C8" s="85" t="s">
        <v>948</v>
      </c>
      <c r="D8" s="87">
        <v>165</v>
      </c>
      <c r="E8" s="88">
        <v>65972.01</v>
      </c>
      <c r="F8" s="87">
        <v>0</v>
      </c>
      <c r="G8" s="170">
        <f t="shared" si="0"/>
        <v>0</v>
      </c>
      <c r="H8" s="171">
        <f t="shared" si="1"/>
        <v>0.5</v>
      </c>
      <c r="I8" s="177">
        <f t="shared" si="2"/>
        <v>32980</v>
      </c>
      <c r="J8" s="99" t="s">
        <v>19</v>
      </c>
      <c r="K8" s="85"/>
    </row>
    <row r="9" s="4" customFormat="1" ht="17" customHeight="1" spans="1:11">
      <c r="A9" s="85">
        <v>6</v>
      </c>
      <c r="B9" s="86" t="s">
        <v>949</v>
      </c>
      <c r="C9" s="85" t="s">
        <v>950</v>
      </c>
      <c r="D9" s="87">
        <v>14</v>
      </c>
      <c r="E9" s="88">
        <v>12807.16</v>
      </c>
      <c r="F9" s="87">
        <v>0</v>
      </c>
      <c r="G9" s="170">
        <f t="shared" si="0"/>
        <v>0</v>
      </c>
      <c r="H9" s="171">
        <f t="shared" si="1"/>
        <v>0.5</v>
      </c>
      <c r="I9" s="177">
        <f t="shared" si="2"/>
        <v>6400</v>
      </c>
      <c r="J9" s="99" t="s">
        <v>19</v>
      </c>
      <c r="K9" s="85"/>
    </row>
    <row r="10" s="4" customFormat="1" ht="17" customHeight="1" spans="1:11">
      <c r="A10" s="85">
        <v>7</v>
      </c>
      <c r="B10" s="86" t="s">
        <v>951</v>
      </c>
      <c r="C10" s="85" t="s">
        <v>952</v>
      </c>
      <c r="D10" s="87">
        <v>81</v>
      </c>
      <c r="E10" s="88">
        <v>22126.96</v>
      </c>
      <c r="F10" s="87">
        <v>0</v>
      </c>
      <c r="G10" s="170">
        <f t="shared" si="0"/>
        <v>0</v>
      </c>
      <c r="H10" s="171">
        <f t="shared" si="1"/>
        <v>0.5</v>
      </c>
      <c r="I10" s="177">
        <f t="shared" si="2"/>
        <v>11060</v>
      </c>
      <c r="J10" s="99" t="s">
        <v>19</v>
      </c>
      <c r="K10" s="85"/>
    </row>
    <row r="11" s="4" customFormat="1" ht="17" customHeight="1" spans="1:11">
      <c r="A11" s="85">
        <v>8</v>
      </c>
      <c r="B11" s="111" t="s">
        <v>953</v>
      </c>
      <c r="C11" s="85" t="s">
        <v>954</v>
      </c>
      <c r="D11" s="87">
        <v>154</v>
      </c>
      <c r="E11" s="88">
        <v>39296.89</v>
      </c>
      <c r="F11" s="87">
        <v>0</v>
      </c>
      <c r="G11" s="170">
        <f t="shared" si="0"/>
        <v>0</v>
      </c>
      <c r="H11" s="171">
        <f t="shared" si="1"/>
        <v>0.5</v>
      </c>
      <c r="I11" s="177">
        <f t="shared" si="2"/>
        <v>19640</v>
      </c>
      <c r="J11" s="99" t="s">
        <v>19</v>
      </c>
      <c r="K11" s="85"/>
    </row>
    <row r="12" s="4" customFormat="1" ht="17" customHeight="1" spans="1:11">
      <c r="A12" s="85">
        <v>9</v>
      </c>
      <c r="B12" s="86" t="s">
        <v>955</v>
      </c>
      <c r="C12" s="85" t="s">
        <v>956</v>
      </c>
      <c r="D12" s="87">
        <v>19</v>
      </c>
      <c r="E12" s="88">
        <v>4437.61</v>
      </c>
      <c r="F12" s="87">
        <v>0</v>
      </c>
      <c r="G12" s="170">
        <f t="shared" si="0"/>
        <v>0</v>
      </c>
      <c r="H12" s="171">
        <f t="shared" si="1"/>
        <v>0.5</v>
      </c>
      <c r="I12" s="177">
        <f t="shared" si="2"/>
        <v>2210</v>
      </c>
      <c r="J12" s="99" t="s">
        <v>19</v>
      </c>
      <c r="K12" s="85"/>
    </row>
    <row r="13" s="4" customFormat="1" ht="17" customHeight="1" spans="1:11">
      <c r="A13" s="85">
        <v>10</v>
      </c>
      <c r="B13" s="86" t="s">
        <v>957</v>
      </c>
      <c r="C13" s="85" t="s">
        <v>958</v>
      </c>
      <c r="D13" s="87">
        <v>615</v>
      </c>
      <c r="E13" s="88">
        <v>247172.86</v>
      </c>
      <c r="F13" s="87">
        <v>0</v>
      </c>
      <c r="G13" s="170">
        <f t="shared" si="0"/>
        <v>0</v>
      </c>
      <c r="H13" s="171">
        <f t="shared" si="1"/>
        <v>0.5</v>
      </c>
      <c r="I13" s="177">
        <f t="shared" si="2"/>
        <v>123580</v>
      </c>
      <c r="J13" s="99" t="s">
        <v>19</v>
      </c>
      <c r="K13" s="85"/>
    </row>
    <row r="14" s="4" customFormat="1" ht="17" customHeight="1" spans="1:11">
      <c r="A14" s="85">
        <v>11</v>
      </c>
      <c r="B14" s="86" t="s">
        <v>959</v>
      </c>
      <c r="C14" s="85" t="s">
        <v>960</v>
      </c>
      <c r="D14" s="87">
        <v>93</v>
      </c>
      <c r="E14" s="88">
        <v>25332.43</v>
      </c>
      <c r="F14" s="87">
        <v>0</v>
      </c>
      <c r="G14" s="170">
        <f t="shared" si="0"/>
        <v>0</v>
      </c>
      <c r="H14" s="171">
        <f t="shared" si="1"/>
        <v>0.5</v>
      </c>
      <c r="I14" s="177">
        <f t="shared" si="2"/>
        <v>12660</v>
      </c>
      <c r="J14" s="99" t="s">
        <v>19</v>
      </c>
      <c r="K14" s="85"/>
    </row>
    <row r="15" s="4" customFormat="1" ht="17" customHeight="1" spans="1:11">
      <c r="A15" s="85">
        <v>12</v>
      </c>
      <c r="B15" s="86" t="s">
        <v>961</v>
      </c>
      <c r="C15" s="85" t="s">
        <v>962</v>
      </c>
      <c r="D15" s="87">
        <v>93</v>
      </c>
      <c r="E15" s="88">
        <v>5272.78</v>
      </c>
      <c r="F15" s="87">
        <v>0</v>
      </c>
      <c r="G15" s="170">
        <f t="shared" si="0"/>
        <v>0</v>
      </c>
      <c r="H15" s="171">
        <f t="shared" si="1"/>
        <v>0.5</v>
      </c>
      <c r="I15" s="177">
        <f t="shared" si="2"/>
        <v>2630</v>
      </c>
      <c r="J15" s="99" t="s">
        <v>19</v>
      </c>
      <c r="K15" s="85"/>
    </row>
    <row r="16" s="4" customFormat="1" ht="17" customHeight="1" spans="1:11">
      <c r="A16" s="85">
        <v>13</v>
      </c>
      <c r="B16" s="86" t="s">
        <v>963</v>
      </c>
      <c r="C16" s="85" t="s">
        <v>964</v>
      </c>
      <c r="D16" s="87">
        <v>3</v>
      </c>
      <c r="E16" s="88">
        <v>1741.44</v>
      </c>
      <c r="F16" s="87">
        <v>0</v>
      </c>
      <c r="G16" s="170">
        <f t="shared" si="0"/>
        <v>0</v>
      </c>
      <c r="H16" s="171">
        <f t="shared" si="1"/>
        <v>0.5</v>
      </c>
      <c r="I16" s="177">
        <f t="shared" si="2"/>
        <v>870</v>
      </c>
      <c r="J16" s="99" t="s">
        <v>19</v>
      </c>
      <c r="K16" s="85"/>
    </row>
    <row r="17" s="138" customFormat="1" ht="17" customHeight="1" spans="1:11">
      <c r="A17" s="85">
        <v>14</v>
      </c>
      <c r="B17" s="86" t="s">
        <v>965</v>
      </c>
      <c r="C17" s="85" t="s">
        <v>966</v>
      </c>
      <c r="D17" s="87">
        <v>23</v>
      </c>
      <c r="E17" s="88">
        <v>5744.82</v>
      </c>
      <c r="F17" s="87">
        <v>0</v>
      </c>
      <c r="G17" s="170">
        <f t="shared" si="0"/>
        <v>0</v>
      </c>
      <c r="H17" s="171">
        <f t="shared" si="1"/>
        <v>0.5</v>
      </c>
      <c r="I17" s="177">
        <f t="shared" si="2"/>
        <v>2870</v>
      </c>
      <c r="J17" s="99" t="s">
        <v>19</v>
      </c>
      <c r="K17" s="85"/>
    </row>
    <row r="18" s="138" customFormat="1" ht="17" customHeight="1" spans="1:11">
      <c r="A18" s="85">
        <v>15</v>
      </c>
      <c r="B18" s="86" t="s">
        <v>967</v>
      </c>
      <c r="C18" s="85" t="s">
        <v>968</v>
      </c>
      <c r="D18" s="87">
        <v>28</v>
      </c>
      <c r="E18" s="88">
        <v>6988.78</v>
      </c>
      <c r="F18" s="87">
        <v>0</v>
      </c>
      <c r="G18" s="170">
        <f t="shared" si="0"/>
        <v>0</v>
      </c>
      <c r="H18" s="171">
        <f t="shared" si="1"/>
        <v>0.5</v>
      </c>
      <c r="I18" s="177">
        <f t="shared" si="2"/>
        <v>3490</v>
      </c>
      <c r="J18" s="99" t="s">
        <v>19</v>
      </c>
      <c r="K18" s="85"/>
    </row>
    <row r="19" s="138" customFormat="1" ht="17" customHeight="1" spans="1:11">
      <c r="A19" s="85">
        <v>16</v>
      </c>
      <c r="B19" s="86" t="s">
        <v>969</v>
      </c>
      <c r="C19" s="85" t="s">
        <v>970</v>
      </c>
      <c r="D19" s="87">
        <v>32</v>
      </c>
      <c r="E19" s="88">
        <v>22218.28</v>
      </c>
      <c r="F19" s="87">
        <v>0</v>
      </c>
      <c r="G19" s="170">
        <f t="shared" si="0"/>
        <v>0</v>
      </c>
      <c r="H19" s="171">
        <f t="shared" si="1"/>
        <v>0.5</v>
      </c>
      <c r="I19" s="177">
        <f t="shared" si="2"/>
        <v>11100</v>
      </c>
      <c r="J19" s="99" t="s">
        <v>19</v>
      </c>
      <c r="K19" s="85"/>
    </row>
    <row r="20" s="138" customFormat="1" ht="17" customHeight="1" spans="1:11">
      <c r="A20" s="85">
        <v>17</v>
      </c>
      <c r="B20" s="86" t="s">
        <v>971</v>
      </c>
      <c r="C20" s="85" t="s">
        <v>972</v>
      </c>
      <c r="D20" s="87">
        <v>24</v>
      </c>
      <c r="E20" s="88">
        <v>11875.35</v>
      </c>
      <c r="F20" s="87">
        <v>0</v>
      </c>
      <c r="G20" s="170">
        <f t="shared" si="0"/>
        <v>0</v>
      </c>
      <c r="H20" s="171">
        <f t="shared" si="1"/>
        <v>0.5</v>
      </c>
      <c r="I20" s="177">
        <f t="shared" si="2"/>
        <v>5930</v>
      </c>
      <c r="J20" s="99" t="s">
        <v>19</v>
      </c>
      <c r="K20" s="85"/>
    </row>
    <row r="21" s="138" customFormat="1" ht="17" customHeight="1" spans="1:11">
      <c r="A21" s="85">
        <v>18</v>
      </c>
      <c r="B21" s="86" t="s">
        <v>973</v>
      </c>
      <c r="C21" s="85" t="s">
        <v>974</v>
      </c>
      <c r="D21" s="87">
        <v>11</v>
      </c>
      <c r="E21" s="88">
        <v>10789.2</v>
      </c>
      <c r="F21" s="87">
        <v>0</v>
      </c>
      <c r="G21" s="170">
        <f t="shared" si="0"/>
        <v>0</v>
      </c>
      <c r="H21" s="171">
        <f t="shared" si="1"/>
        <v>0.5</v>
      </c>
      <c r="I21" s="177">
        <f t="shared" si="2"/>
        <v>5390</v>
      </c>
      <c r="J21" s="99" t="s">
        <v>19</v>
      </c>
      <c r="K21" s="85"/>
    </row>
    <row r="22" s="138" customFormat="1" ht="17" customHeight="1" spans="1:11">
      <c r="A22" s="85">
        <v>19</v>
      </c>
      <c r="B22" s="86" t="s">
        <v>975</v>
      </c>
      <c r="C22" s="85" t="s">
        <v>976</v>
      </c>
      <c r="D22" s="87">
        <v>195</v>
      </c>
      <c r="E22" s="88">
        <v>59984.8</v>
      </c>
      <c r="F22" s="87">
        <v>0</v>
      </c>
      <c r="G22" s="170">
        <f t="shared" si="0"/>
        <v>0</v>
      </c>
      <c r="H22" s="171">
        <f t="shared" si="1"/>
        <v>0.5</v>
      </c>
      <c r="I22" s="177">
        <f t="shared" si="2"/>
        <v>29990</v>
      </c>
      <c r="J22" s="99" t="s">
        <v>19</v>
      </c>
      <c r="K22" s="85"/>
    </row>
    <row r="23" s="138" customFormat="1" ht="17" customHeight="1" spans="1:11">
      <c r="A23" s="172">
        <v>20</v>
      </c>
      <c r="B23" s="174" t="s">
        <v>977</v>
      </c>
      <c r="C23" s="175" t="s">
        <v>978</v>
      </c>
      <c r="D23" s="175">
        <v>1390</v>
      </c>
      <c r="E23" s="88">
        <v>471007.05</v>
      </c>
      <c r="F23" s="87">
        <v>0</v>
      </c>
      <c r="G23" s="170">
        <f t="shared" si="0"/>
        <v>0</v>
      </c>
      <c r="H23" s="171">
        <f t="shared" si="1"/>
        <v>0.5</v>
      </c>
      <c r="I23" s="177">
        <f t="shared" si="2"/>
        <v>235500</v>
      </c>
      <c r="J23" s="99" t="s">
        <v>19</v>
      </c>
      <c r="K23" s="85"/>
    </row>
    <row r="24" s="138" customFormat="1" ht="17" customHeight="1" spans="1:11">
      <c r="A24" s="92"/>
      <c r="B24" s="174" t="s">
        <v>979</v>
      </c>
      <c r="C24" s="175" t="s">
        <v>978</v>
      </c>
      <c r="D24" s="175">
        <v>178</v>
      </c>
      <c r="E24" s="175">
        <v>54291.35</v>
      </c>
      <c r="F24" s="87">
        <v>0</v>
      </c>
      <c r="G24" s="170">
        <f t="shared" si="0"/>
        <v>0</v>
      </c>
      <c r="H24" s="171">
        <f t="shared" si="1"/>
        <v>0.5</v>
      </c>
      <c r="I24" s="177">
        <f t="shared" si="2"/>
        <v>27140</v>
      </c>
      <c r="J24" s="99" t="s">
        <v>19</v>
      </c>
      <c r="K24" s="85"/>
    </row>
    <row r="25" s="138" customFormat="1" ht="17" customHeight="1" spans="1:11">
      <c r="A25" s="172">
        <v>21</v>
      </c>
      <c r="B25" s="174" t="s">
        <v>980</v>
      </c>
      <c r="C25" s="175" t="s">
        <v>981</v>
      </c>
      <c r="D25" s="175">
        <v>24</v>
      </c>
      <c r="E25" s="175">
        <v>2103.65</v>
      </c>
      <c r="F25" s="87">
        <v>0</v>
      </c>
      <c r="G25" s="170">
        <f t="shared" si="0"/>
        <v>0</v>
      </c>
      <c r="H25" s="171">
        <f t="shared" si="1"/>
        <v>0.5</v>
      </c>
      <c r="I25" s="177">
        <f t="shared" si="2"/>
        <v>1050</v>
      </c>
      <c r="J25" s="99" t="s">
        <v>19</v>
      </c>
      <c r="K25" s="85"/>
    </row>
    <row r="26" s="138" customFormat="1" ht="17" customHeight="1" spans="1:11">
      <c r="A26" s="92"/>
      <c r="B26" s="174" t="s">
        <v>982</v>
      </c>
      <c r="C26" s="175" t="s">
        <v>981</v>
      </c>
      <c r="D26" s="85">
        <v>1</v>
      </c>
      <c r="E26" s="175">
        <v>6707.93</v>
      </c>
      <c r="F26" s="87">
        <v>0</v>
      </c>
      <c r="G26" s="170">
        <f t="shared" si="0"/>
        <v>0</v>
      </c>
      <c r="H26" s="171">
        <f t="shared" si="1"/>
        <v>0.5</v>
      </c>
      <c r="I26" s="177">
        <f t="shared" si="2"/>
        <v>3350</v>
      </c>
      <c r="J26" s="99" t="s">
        <v>19</v>
      </c>
      <c r="K26" s="85"/>
    </row>
    <row r="27" s="138" customFormat="1" ht="17" customHeight="1" spans="1:11">
      <c r="A27" s="85">
        <v>22</v>
      </c>
      <c r="B27" s="174" t="s">
        <v>983</v>
      </c>
      <c r="C27" s="175" t="s">
        <v>984</v>
      </c>
      <c r="D27" s="176">
        <v>28</v>
      </c>
      <c r="E27" s="88">
        <v>2080.16</v>
      </c>
      <c r="F27" s="87">
        <v>0</v>
      </c>
      <c r="G27" s="170">
        <f t="shared" si="0"/>
        <v>0</v>
      </c>
      <c r="H27" s="171">
        <f t="shared" si="1"/>
        <v>0.5</v>
      </c>
      <c r="I27" s="177">
        <f t="shared" si="2"/>
        <v>1040</v>
      </c>
      <c r="J27" s="99" t="s">
        <v>19</v>
      </c>
      <c r="K27" s="85"/>
    </row>
    <row r="28" s="138" customFormat="1" ht="17" customHeight="1" spans="1:11">
      <c r="A28" s="85">
        <v>23</v>
      </c>
      <c r="B28" s="174" t="s">
        <v>985</v>
      </c>
      <c r="C28" s="175" t="s">
        <v>986</v>
      </c>
      <c r="D28" s="176">
        <v>31</v>
      </c>
      <c r="E28" s="88">
        <v>22371.76</v>
      </c>
      <c r="F28" s="87">
        <v>0</v>
      </c>
      <c r="G28" s="170">
        <f t="shared" si="0"/>
        <v>0</v>
      </c>
      <c r="H28" s="171">
        <f t="shared" si="1"/>
        <v>0.5</v>
      </c>
      <c r="I28" s="177">
        <f t="shared" si="2"/>
        <v>11180</v>
      </c>
      <c r="J28" s="99" t="s">
        <v>19</v>
      </c>
      <c r="K28" s="85"/>
    </row>
    <row r="29" s="138" customFormat="1" ht="17" customHeight="1" spans="1:11">
      <c r="A29" s="85">
        <v>24</v>
      </c>
      <c r="B29" s="174" t="s">
        <v>987</v>
      </c>
      <c r="C29" s="175" t="s">
        <v>988</v>
      </c>
      <c r="D29" s="176">
        <v>159</v>
      </c>
      <c r="E29" s="88">
        <v>252967.92</v>
      </c>
      <c r="F29" s="87">
        <v>0</v>
      </c>
      <c r="G29" s="170">
        <f t="shared" si="0"/>
        <v>0</v>
      </c>
      <c r="H29" s="171">
        <f t="shared" si="1"/>
        <v>0.5</v>
      </c>
      <c r="I29" s="177">
        <f t="shared" si="2"/>
        <v>126480</v>
      </c>
      <c r="J29" s="99" t="s">
        <v>14</v>
      </c>
      <c r="K29" s="85"/>
    </row>
    <row r="30" s="137" customFormat="1" ht="17" customHeight="1" spans="1:11">
      <c r="A30" s="133" t="s">
        <v>224</v>
      </c>
      <c r="B30" s="133"/>
      <c r="C30" s="133"/>
      <c r="D30" s="134">
        <f t="shared" ref="D30:F30" si="3">SUM(D3:D29)</f>
        <v>4512</v>
      </c>
      <c r="E30" s="135">
        <f t="shared" si="3"/>
        <v>1952398.18</v>
      </c>
      <c r="F30" s="134">
        <f t="shared" si="3"/>
        <v>0</v>
      </c>
      <c r="G30" s="136" t="s">
        <v>225</v>
      </c>
      <c r="H30" s="136" t="s">
        <v>225</v>
      </c>
      <c r="I30" s="134">
        <f>SUM(I3:I29)</f>
        <v>976070</v>
      </c>
      <c r="J30" s="178" t="s">
        <v>225</v>
      </c>
      <c r="K30" s="85"/>
    </row>
  </sheetData>
  <mergeCells count="5">
    <mergeCell ref="A1:K1"/>
    <mergeCell ref="A30:C30"/>
    <mergeCell ref="A4:A5"/>
    <mergeCell ref="A23:A24"/>
    <mergeCell ref="A25:A26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J3" sqref="J3"/>
    </sheetView>
  </sheetViews>
  <sheetFormatPr defaultColWidth="9" defaultRowHeight="14.25"/>
  <cols>
    <col min="1" max="1" width="4.125" style="137" customWidth="1"/>
    <col min="2" max="2" width="8.25833333333333" style="137" customWidth="1"/>
    <col min="3" max="3" width="45.5083333333333" style="137" customWidth="1"/>
    <col min="4" max="4" width="8.125" style="140" customWidth="1"/>
    <col min="5" max="5" width="12.2583333333333" style="140" customWidth="1"/>
    <col min="6" max="6" width="8.125" style="140" customWidth="1"/>
    <col min="7" max="7" width="8.75833333333333" style="142" customWidth="1"/>
    <col min="8" max="8" width="6.375" style="142" customWidth="1"/>
    <col min="9" max="9" width="8.50833333333333" style="165" customWidth="1"/>
    <col min="10" max="10" width="10.875" style="137" customWidth="1"/>
    <col min="11" max="11" width="8.875" style="137" customWidth="1"/>
    <col min="12" max="16384" width="9" style="137"/>
  </cols>
  <sheetData>
    <row r="1" s="137" customFormat="1" ht="27.95" customHeight="1" spans="1:11">
      <c r="A1" s="144" t="s">
        <v>989</v>
      </c>
      <c r="B1" s="144"/>
      <c r="C1" s="144"/>
      <c r="D1" s="144"/>
      <c r="E1" s="144"/>
      <c r="F1" s="144"/>
      <c r="G1" s="146"/>
      <c r="H1" s="146"/>
      <c r="I1" s="167"/>
      <c r="J1" s="144"/>
      <c r="K1" s="144"/>
    </row>
    <row r="2" s="4" customFormat="1" ht="27" customHeight="1" spans="1:11">
      <c r="A2" s="85" t="s">
        <v>1</v>
      </c>
      <c r="B2" s="166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10</v>
      </c>
      <c r="K2" s="85" t="s">
        <v>11</v>
      </c>
    </row>
    <row r="3" s="4" customFormat="1" ht="17" customHeight="1" spans="1:11">
      <c r="A3" s="85">
        <v>1</v>
      </c>
      <c r="B3" s="86" t="s">
        <v>990</v>
      </c>
      <c r="C3" s="85" t="s">
        <v>991</v>
      </c>
      <c r="D3" s="87">
        <v>158</v>
      </c>
      <c r="E3" s="88">
        <v>242991.11</v>
      </c>
      <c r="F3" s="87">
        <v>0</v>
      </c>
      <c r="G3" s="89">
        <f>F3/(F3+D3)*100%</f>
        <v>0</v>
      </c>
      <c r="H3" s="90">
        <f>(3.23%-G3)/3.23%*50%</f>
        <v>0.5</v>
      </c>
      <c r="I3" s="98">
        <f>ROUNDDOWN(H3*E3,-1)</f>
        <v>121490</v>
      </c>
      <c r="J3" s="99" t="s">
        <v>14</v>
      </c>
      <c r="K3" s="85"/>
    </row>
    <row r="4" s="4" customFormat="1" ht="17" customHeight="1" spans="1:11">
      <c r="A4" s="85">
        <v>2</v>
      </c>
      <c r="B4" s="86" t="s">
        <v>992</v>
      </c>
      <c r="C4" s="85" t="s">
        <v>993</v>
      </c>
      <c r="D4" s="87">
        <v>41</v>
      </c>
      <c r="E4" s="88">
        <v>11107.37</v>
      </c>
      <c r="F4" s="87">
        <v>0</v>
      </c>
      <c r="G4" s="89">
        <f t="shared" ref="G4:G17" si="0">F4/(F4+D4)*100%</f>
        <v>0</v>
      </c>
      <c r="H4" s="90">
        <f t="shared" ref="H4:H17" si="1">(3.23%-G4)/3.23%*50%</f>
        <v>0.5</v>
      </c>
      <c r="I4" s="98">
        <f t="shared" ref="I4:I17" si="2">ROUNDDOWN(H4*E4,-1)</f>
        <v>5550</v>
      </c>
      <c r="J4" s="99" t="s">
        <v>19</v>
      </c>
      <c r="K4" s="85"/>
    </row>
    <row r="5" s="4" customFormat="1" ht="17" customHeight="1" spans="1:11">
      <c r="A5" s="85">
        <v>3</v>
      </c>
      <c r="B5" s="86" t="s">
        <v>994</v>
      </c>
      <c r="C5" s="85" t="s">
        <v>995</v>
      </c>
      <c r="D5" s="87">
        <v>99</v>
      </c>
      <c r="E5" s="88">
        <v>21508.34</v>
      </c>
      <c r="F5" s="87">
        <v>2</v>
      </c>
      <c r="G5" s="89">
        <f t="shared" si="0"/>
        <v>0.0198019801980198</v>
      </c>
      <c r="H5" s="90">
        <f t="shared" si="1"/>
        <v>0.193467798792263</v>
      </c>
      <c r="I5" s="98">
        <f t="shared" si="2"/>
        <v>4160</v>
      </c>
      <c r="J5" s="99" t="s">
        <v>19</v>
      </c>
      <c r="K5" s="85"/>
    </row>
    <row r="6" s="4" customFormat="1" ht="17" customHeight="1" spans="1:11">
      <c r="A6" s="85">
        <v>4</v>
      </c>
      <c r="B6" s="86" t="s">
        <v>996</v>
      </c>
      <c r="C6" s="85" t="s">
        <v>997</v>
      </c>
      <c r="D6" s="87">
        <v>9</v>
      </c>
      <c r="E6" s="88">
        <v>4864.85</v>
      </c>
      <c r="F6" s="87">
        <v>0</v>
      </c>
      <c r="G6" s="89">
        <f t="shared" si="0"/>
        <v>0</v>
      </c>
      <c r="H6" s="90">
        <f t="shared" si="1"/>
        <v>0.5</v>
      </c>
      <c r="I6" s="98">
        <f t="shared" si="2"/>
        <v>2430</v>
      </c>
      <c r="J6" s="99" t="s">
        <v>19</v>
      </c>
      <c r="K6" s="85"/>
    </row>
    <row r="7" s="4" customFormat="1" ht="17" customHeight="1" spans="1:11">
      <c r="A7" s="85">
        <v>5</v>
      </c>
      <c r="B7" s="86" t="s">
        <v>998</v>
      </c>
      <c r="C7" s="85" t="s">
        <v>999</v>
      </c>
      <c r="D7" s="87">
        <v>301</v>
      </c>
      <c r="E7" s="88">
        <v>326228.36</v>
      </c>
      <c r="F7" s="87">
        <v>0</v>
      </c>
      <c r="G7" s="89">
        <f t="shared" si="0"/>
        <v>0</v>
      </c>
      <c r="H7" s="90">
        <f t="shared" si="1"/>
        <v>0.5</v>
      </c>
      <c r="I7" s="98">
        <f t="shared" si="2"/>
        <v>163110</v>
      </c>
      <c r="J7" s="99" t="s">
        <v>19</v>
      </c>
      <c r="K7" s="85"/>
    </row>
    <row r="8" s="4" customFormat="1" ht="17" customHeight="1" spans="1:11">
      <c r="A8" s="85">
        <v>6</v>
      </c>
      <c r="B8" s="86" t="s">
        <v>1000</v>
      </c>
      <c r="C8" s="85" t="s">
        <v>1001</v>
      </c>
      <c r="D8" s="87">
        <v>22</v>
      </c>
      <c r="E8" s="88">
        <v>5836.32</v>
      </c>
      <c r="F8" s="87">
        <v>0</v>
      </c>
      <c r="G8" s="89">
        <f t="shared" si="0"/>
        <v>0</v>
      </c>
      <c r="H8" s="90">
        <f t="shared" si="1"/>
        <v>0.5</v>
      </c>
      <c r="I8" s="98">
        <f t="shared" si="2"/>
        <v>2910</v>
      </c>
      <c r="J8" s="99" t="s">
        <v>19</v>
      </c>
      <c r="K8" s="85"/>
    </row>
    <row r="9" s="4" customFormat="1" ht="17" customHeight="1" spans="1:11">
      <c r="A9" s="85">
        <v>7</v>
      </c>
      <c r="B9" s="86" t="s">
        <v>1002</v>
      </c>
      <c r="C9" s="85" t="s">
        <v>1003</v>
      </c>
      <c r="D9" s="87">
        <v>7</v>
      </c>
      <c r="E9" s="88">
        <v>1401</v>
      </c>
      <c r="F9" s="87">
        <v>0</v>
      </c>
      <c r="G9" s="89">
        <f t="shared" si="0"/>
        <v>0</v>
      </c>
      <c r="H9" s="90">
        <f t="shared" si="1"/>
        <v>0.5</v>
      </c>
      <c r="I9" s="98">
        <f t="shared" si="2"/>
        <v>700</v>
      </c>
      <c r="J9" s="99" t="s">
        <v>19</v>
      </c>
      <c r="K9" s="85"/>
    </row>
    <row r="10" s="4" customFormat="1" ht="17" customHeight="1" spans="1:11">
      <c r="A10" s="85">
        <v>8</v>
      </c>
      <c r="B10" s="86" t="s">
        <v>1004</v>
      </c>
      <c r="C10" s="85" t="s">
        <v>1005</v>
      </c>
      <c r="D10" s="87">
        <v>16</v>
      </c>
      <c r="E10" s="88">
        <v>3720.61</v>
      </c>
      <c r="F10" s="87">
        <v>0</v>
      </c>
      <c r="G10" s="89">
        <f t="shared" si="0"/>
        <v>0</v>
      </c>
      <c r="H10" s="90">
        <f t="shared" si="1"/>
        <v>0.5</v>
      </c>
      <c r="I10" s="98">
        <f t="shared" si="2"/>
        <v>1860</v>
      </c>
      <c r="J10" s="99" t="s">
        <v>19</v>
      </c>
      <c r="K10" s="85"/>
    </row>
    <row r="11" s="4" customFormat="1" ht="17" customHeight="1" spans="1:11">
      <c r="A11" s="85">
        <v>9</v>
      </c>
      <c r="B11" s="86" t="s">
        <v>1006</v>
      </c>
      <c r="C11" s="85" t="s">
        <v>1007</v>
      </c>
      <c r="D11" s="87">
        <v>81</v>
      </c>
      <c r="E11" s="88">
        <v>15378.75</v>
      </c>
      <c r="F11" s="87">
        <v>0</v>
      </c>
      <c r="G11" s="89">
        <f t="shared" si="0"/>
        <v>0</v>
      </c>
      <c r="H11" s="90">
        <f t="shared" si="1"/>
        <v>0.5</v>
      </c>
      <c r="I11" s="98">
        <f t="shared" si="2"/>
        <v>7680</v>
      </c>
      <c r="J11" s="99" t="s">
        <v>19</v>
      </c>
      <c r="K11" s="85"/>
    </row>
    <row r="12" s="4" customFormat="1" ht="17" customHeight="1" spans="1:11">
      <c r="A12" s="85">
        <v>10</v>
      </c>
      <c r="B12" s="86" t="s">
        <v>1008</v>
      </c>
      <c r="C12" s="85" t="s">
        <v>1009</v>
      </c>
      <c r="D12" s="87">
        <v>31</v>
      </c>
      <c r="E12" s="88">
        <v>12565.88</v>
      </c>
      <c r="F12" s="87">
        <v>0</v>
      </c>
      <c r="G12" s="89">
        <f t="shared" si="0"/>
        <v>0</v>
      </c>
      <c r="H12" s="90">
        <f t="shared" si="1"/>
        <v>0.5</v>
      </c>
      <c r="I12" s="98">
        <f t="shared" si="2"/>
        <v>6280</v>
      </c>
      <c r="J12" s="99" t="s">
        <v>19</v>
      </c>
      <c r="K12" s="85"/>
    </row>
    <row r="13" s="4" customFormat="1" ht="17" customHeight="1" spans="1:11">
      <c r="A13" s="85">
        <v>11</v>
      </c>
      <c r="B13" s="86" t="s">
        <v>1010</v>
      </c>
      <c r="C13" s="85" t="s">
        <v>1011</v>
      </c>
      <c r="D13" s="87">
        <v>374</v>
      </c>
      <c r="E13" s="88">
        <v>155524.26</v>
      </c>
      <c r="F13" s="87">
        <v>0</v>
      </c>
      <c r="G13" s="89">
        <f t="shared" si="0"/>
        <v>0</v>
      </c>
      <c r="H13" s="90">
        <f t="shared" si="1"/>
        <v>0.5</v>
      </c>
      <c r="I13" s="98">
        <f t="shared" si="2"/>
        <v>77760</v>
      </c>
      <c r="J13" s="99" t="s">
        <v>14</v>
      </c>
      <c r="K13" s="85"/>
    </row>
    <row r="14" s="4" customFormat="1" ht="17" customHeight="1" spans="1:11">
      <c r="A14" s="85">
        <v>12</v>
      </c>
      <c r="B14" s="86" t="s">
        <v>1012</v>
      </c>
      <c r="C14" s="85" t="s">
        <v>1013</v>
      </c>
      <c r="D14" s="87">
        <v>201</v>
      </c>
      <c r="E14" s="88">
        <v>46771.57</v>
      </c>
      <c r="F14" s="87">
        <v>0</v>
      </c>
      <c r="G14" s="89">
        <f t="shared" si="0"/>
        <v>0</v>
      </c>
      <c r="H14" s="90">
        <f t="shared" si="1"/>
        <v>0.5</v>
      </c>
      <c r="I14" s="98">
        <f t="shared" si="2"/>
        <v>23380</v>
      </c>
      <c r="J14" s="99" t="s">
        <v>19</v>
      </c>
      <c r="K14" s="85"/>
    </row>
    <row r="15" s="138" customFormat="1" ht="17" customHeight="1" spans="1:11">
      <c r="A15" s="85">
        <v>13</v>
      </c>
      <c r="B15" s="86" t="s">
        <v>1014</v>
      </c>
      <c r="C15" s="85" t="s">
        <v>1015</v>
      </c>
      <c r="D15" s="87">
        <v>99</v>
      </c>
      <c r="E15" s="88">
        <v>37541.81</v>
      </c>
      <c r="F15" s="87">
        <v>0</v>
      </c>
      <c r="G15" s="89">
        <f t="shared" si="0"/>
        <v>0</v>
      </c>
      <c r="H15" s="90">
        <f t="shared" si="1"/>
        <v>0.5</v>
      </c>
      <c r="I15" s="98">
        <f t="shared" si="2"/>
        <v>18770</v>
      </c>
      <c r="J15" s="99" t="s">
        <v>19</v>
      </c>
      <c r="K15" s="85"/>
    </row>
    <row r="16" s="138" customFormat="1" ht="17" customHeight="1" spans="1:11">
      <c r="A16" s="85">
        <v>14</v>
      </c>
      <c r="B16" s="86" t="s">
        <v>1016</v>
      </c>
      <c r="C16" s="85" t="s">
        <v>1017</v>
      </c>
      <c r="D16" s="87">
        <v>10</v>
      </c>
      <c r="E16" s="88">
        <v>1628.1</v>
      </c>
      <c r="F16" s="87">
        <v>0</v>
      </c>
      <c r="G16" s="89">
        <f t="shared" si="0"/>
        <v>0</v>
      </c>
      <c r="H16" s="90">
        <f t="shared" si="1"/>
        <v>0.5</v>
      </c>
      <c r="I16" s="98">
        <f t="shared" si="2"/>
        <v>810</v>
      </c>
      <c r="J16" s="99" t="s">
        <v>14</v>
      </c>
      <c r="K16" s="85"/>
    </row>
    <row r="17" s="138" customFormat="1" ht="17" customHeight="1" spans="1:11">
      <c r="A17" s="85">
        <v>15</v>
      </c>
      <c r="B17" s="86" t="s">
        <v>1018</v>
      </c>
      <c r="C17" s="85" t="s">
        <v>1019</v>
      </c>
      <c r="D17" s="87">
        <v>31</v>
      </c>
      <c r="E17" s="88">
        <v>9646.08</v>
      </c>
      <c r="F17" s="87">
        <v>0</v>
      </c>
      <c r="G17" s="89">
        <f t="shared" si="0"/>
        <v>0</v>
      </c>
      <c r="H17" s="90">
        <f t="shared" si="1"/>
        <v>0.5</v>
      </c>
      <c r="I17" s="98">
        <f t="shared" si="2"/>
        <v>4820</v>
      </c>
      <c r="J17" s="99" t="s">
        <v>14</v>
      </c>
      <c r="K17" s="85"/>
    </row>
    <row r="18" s="138" customFormat="1" ht="17" customHeight="1" spans="1:11">
      <c r="A18" s="133" t="s">
        <v>224</v>
      </c>
      <c r="B18" s="133"/>
      <c r="C18" s="133"/>
      <c r="D18" s="134">
        <f t="shared" ref="D18:F18" si="3">SUM(D3:D17)</f>
        <v>1480</v>
      </c>
      <c r="E18" s="135">
        <f t="shared" si="3"/>
        <v>896714.41</v>
      </c>
      <c r="F18" s="134">
        <f t="shared" si="3"/>
        <v>2</v>
      </c>
      <c r="G18" s="136" t="s">
        <v>225</v>
      </c>
      <c r="H18" s="136" t="s">
        <v>225</v>
      </c>
      <c r="I18" s="134">
        <f>SUM(I3:I17)</f>
        <v>441710</v>
      </c>
      <c r="J18" s="135" t="s">
        <v>225</v>
      </c>
      <c r="K18" s="135" t="s">
        <v>225</v>
      </c>
    </row>
    <row r="19" s="137" customFormat="1" spans="4:9">
      <c r="D19" s="140"/>
      <c r="E19" s="140"/>
      <c r="F19" s="140"/>
      <c r="G19" s="142"/>
      <c r="H19" s="142"/>
      <c r="I19" s="165"/>
    </row>
    <row r="20" s="137" customFormat="1" spans="4:9">
      <c r="D20" s="140"/>
      <c r="E20" s="140"/>
      <c r="F20" s="140"/>
      <c r="G20" s="142"/>
      <c r="H20" s="142"/>
      <c r="I20" s="165"/>
    </row>
  </sheetData>
  <mergeCells count="2">
    <mergeCell ref="A1:K1"/>
    <mergeCell ref="A18:C18"/>
  </mergeCells>
  <pageMargins left="0.75" right="0.75" top="1" bottom="1" header="0.511805555555556" footer="0.511805555555556"/>
  <pageSetup paperSize="9" orientation="landscape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22"/>
  <sheetViews>
    <sheetView workbookViewId="0">
      <selection activeCell="J3" sqref="J3"/>
    </sheetView>
  </sheetViews>
  <sheetFormatPr defaultColWidth="9" defaultRowHeight="14.25"/>
  <cols>
    <col min="1" max="1" width="4.125" style="157" customWidth="1"/>
    <col min="2" max="2" width="8.25833333333333" style="157" customWidth="1"/>
    <col min="3" max="3" width="45.5083333333333" style="157" customWidth="1"/>
    <col min="4" max="4" width="8.125" style="158" customWidth="1"/>
    <col min="5" max="5" width="12.2583333333333" style="158" customWidth="1"/>
    <col min="6" max="6" width="8.125" style="158" customWidth="1"/>
    <col min="7" max="7" width="8.75833333333333" style="159" customWidth="1"/>
    <col min="8" max="8" width="6.375" style="159" customWidth="1"/>
    <col min="9" max="9" width="8.50833333333333" style="160" customWidth="1"/>
    <col min="10" max="10" width="10.875" style="157" customWidth="1"/>
    <col min="11" max="11" width="8.875" style="157" customWidth="1"/>
    <col min="12" max="247" width="9" style="157"/>
    <col min="248" max="16384" width="9" style="137"/>
  </cols>
  <sheetData>
    <row r="1" s="137" customFormat="1" ht="27.95" customHeight="1" spans="1:247">
      <c r="A1" s="161" t="s">
        <v>1020</v>
      </c>
      <c r="B1" s="161"/>
      <c r="C1" s="161"/>
      <c r="D1" s="161"/>
      <c r="E1" s="161"/>
      <c r="F1" s="161"/>
      <c r="G1" s="162"/>
      <c r="H1" s="162"/>
      <c r="I1" s="164"/>
      <c r="J1" s="161"/>
      <c r="K1" s="161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  <c r="CW1" s="157"/>
      <c r="CX1" s="157"/>
      <c r="CY1" s="157"/>
      <c r="CZ1" s="157"/>
      <c r="DA1" s="157"/>
      <c r="DB1" s="157"/>
      <c r="DC1" s="157"/>
      <c r="DD1" s="157"/>
      <c r="DE1" s="157"/>
      <c r="DF1" s="157"/>
      <c r="DG1" s="157"/>
      <c r="DH1" s="157"/>
      <c r="DI1" s="157"/>
      <c r="DJ1" s="157"/>
      <c r="DK1" s="157"/>
      <c r="DL1" s="157"/>
      <c r="DM1" s="157"/>
      <c r="DN1" s="157"/>
      <c r="DO1" s="157"/>
      <c r="DP1" s="157"/>
      <c r="DQ1" s="157"/>
      <c r="DR1" s="157"/>
      <c r="DS1" s="157"/>
      <c r="DT1" s="157"/>
      <c r="DU1" s="157"/>
      <c r="DV1" s="157"/>
      <c r="DW1" s="157"/>
      <c r="DX1" s="157"/>
      <c r="DY1" s="157"/>
      <c r="DZ1" s="157"/>
      <c r="EA1" s="157"/>
      <c r="EB1" s="157"/>
      <c r="EC1" s="157"/>
      <c r="ED1" s="157"/>
      <c r="EE1" s="157"/>
      <c r="EF1" s="157"/>
      <c r="EG1" s="157"/>
      <c r="EH1" s="157"/>
      <c r="EI1" s="157"/>
      <c r="EJ1" s="157"/>
      <c r="EK1" s="157"/>
      <c r="EL1" s="157"/>
      <c r="EM1" s="157"/>
      <c r="EN1" s="157"/>
      <c r="EO1" s="157"/>
      <c r="EP1" s="157"/>
      <c r="EQ1" s="157"/>
      <c r="ER1" s="157"/>
      <c r="ES1" s="157"/>
      <c r="ET1" s="157"/>
      <c r="EU1" s="157"/>
      <c r="EV1" s="157"/>
      <c r="EW1" s="157"/>
      <c r="EX1" s="157"/>
      <c r="EY1" s="157"/>
      <c r="EZ1" s="157"/>
      <c r="FA1" s="157"/>
      <c r="FB1" s="157"/>
      <c r="FC1" s="157"/>
      <c r="FD1" s="157"/>
      <c r="FE1" s="157"/>
      <c r="FF1" s="157"/>
      <c r="FG1" s="157"/>
      <c r="FH1" s="157"/>
      <c r="FI1" s="157"/>
      <c r="FJ1" s="157"/>
      <c r="FK1" s="157"/>
      <c r="FL1" s="157"/>
      <c r="FM1" s="157"/>
      <c r="FN1" s="157"/>
      <c r="FO1" s="157"/>
      <c r="FP1" s="157"/>
      <c r="FQ1" s="157"/>
      <c r="FR1" s="157"/>
      <c r="FS1" s="157"/>
      <c r="FT1" s="157"/>
      <c r="FU1" s="157"/>
      <c r="FV1" s="157"/>
      <c r="FW1" s="157"/>
      <c r="FX1" s="157"/>
      <c r="FY1" s="157"/>
      <c r="FZ1" s="157"/>
      <c r="GA1" s="157"/>
      <c r="GB1" s="157"/>
      <c r="GC1" s="157"/>
      <c r="GD1" s="157"/>
      <c r="GE1" s="157"/>
      <c r="GF1" s="157"/>
      <c r="GG1" s="157"/>
      <c r="GH1" s="157"/>
      <c r="GI1" s="157"/>
      <c r="GJ1" s="157"/>
      <c r="GK1" s="157"/>
      <c r="GL1" s="157"/>
      <c r="GM1" s="157"/>
      <c r="GN1" s="157"/>
      <c r="GO1" s="157"/>
      <c r="GP1" s="157"/>
      <c r="GQ1" s="157"/>
      <c r="GR1" s="157"/>
      <c r="GS1" s="157"/>
      <c r="GT1" s="157"/>
      <c r="GU1" s="157"/>
      <c r="GV1" s="157"/>
      <c r="GW1" s="157"/>
      <c r="GX1" s="157"/>
      <c r="GY1" s="157"/>
      <c r="GZ1" s="157"/>
      <c r="HA1" s="157"/>
      <c r="HB1" s="157"/>
      <c r="HC1" s="157"/>
      <c r="HD1" s="157"/>
      <c r="HE1" s="157"/>
      <c r="HF1" s="157"/>
      <c r="HG1" s="157"/>
      <c r="HH1" s="157"/>
      <c r="HI1" s="157"/>
      <c r="HJ1" s="157"/>
      <c r="HK1" s="157"/>
      <c r="HL1" s="157"/>
      <c r="HM1" s="157"/>
      <c r="HN1" s="157"/>
      <c r="HO1" s="157"/>
      <c r="HP1" s="157"/>
      <c r="HQ1" s="157"/>
      <c r="HR1" s="157"/>
      <c r="HS1" s="157"/>
      <c r="HT1" s="157"/>
      <c r="HU1" s="157"/>
      <c r="HV1" s="157"/>
      <c r="HW1" s="157"/>
      <c r="HX1" s="157"/>
      <c r="HY1" s="157"/>
      <c r="HZ1" s="157"/>
      <c r="IA1" s="157"/>
      <c r="IB1" s="157"/>
      <c r="IC1" s="157"/>
      <c r="ID1" s="157"/>
      <c r="IE1" s="157"/>
      <c r="IF1" s="157"/>
      <c r="IG1" s="157"/>
      <c r="IH1" s="157"/>
      <c r="II1" s="157"/>
      <c r="IJ1" s="157"/>
      <c r="IK1" s="157"/>
      <c r="IL1" s="157"/>
      <c r="IM1" s="157"/>
    </row>
    <row r="2" s="4" customFormat="1" ht="27" customHeight="1" spans="1:11">
      <c r="A2" s="85" t="s">
        <v>1</v>
      </c>
      <c r="B2" s="149" t="s">
        <v>2</v>
      </c>
      <c r="C2" s="85" t="s">
        <v>3</v>
      </c>
      <c r="D2" s="147" t="s">
        <v>4</v>
      </c>
      <c r="E2" s="147" t="s">
        <v>5</v>
      </c>
      <c r="F2" s="147" t="s">
        <v>6</v>
      </c>
      <c r="G2" s="90" t="s">
        <v>7</v>
      </c>
      <c r="H2" s="90" t="s">
        <v>8</v>
      </c>
      <c r="I2" s="98" t="s">
        <v>9</v>
      </c>
      <c r="J2" s="85" t="s">
        <v>10</v>
      </c>
      <c r="K2" s="85" t="s">
        <v>11</v>
      </c>
    </row>
    <row r="3" s="4" customFormat="1" ht="17" customHeight="1" spans="1:11">
      <c r="A3" s="85">
        <v>1</v>
      </c>
      <c r="B3" s="86" t="s">
        <v>1021</v>
      </c>
      <c r="C3" s="85" t="s">
        <v>1022</v>
      </c>
      <c r="D3" s="87">
        <v>49</v>
      </c>
      <c r="E3" s="88">
        <v>12480.84</v>
      </c>
      <c r="F3" s="87">
        <v>0</v>
      </c>
      <c r="G3" s="163">
        <f t="shared" ref="G3:G21" si="0">F3/(F3+D3)*100%</f>
        <v>0</v>
      </c>
      <c r="H3" s="90">
        <f t="shared" ref="H3:H21" si="1">(3.23%-G3)/3.23%*50%</f>
        <v>0.5</v>
      </c>
      <c r="I3" s="98">
        <f>ROUNDDOWN(H3*E3,-1)</f>
        <v>6240</v>
      </c>
      <c r="J3" s="99" t="s">
        <v>19</v>
      </c>
      <c r="K3" s="85"/>
    </row>
    <row r="4" s="4" customFormat="1" ht="17" customHeight="1" spans="1:11">
      <c r="A4" s="85">
        <v>2</v>
      </c>
      <c r="B4" s="86" t="s">
        <v>1023</v>
      </c>
      <c r="C4" s="85" t="s">
        <v>1024</v>
      </c>
      <c r="D4" s="87">
        <v>281</v>
      </c>
      <c r="E4" s="88">
        <v>79719.6</v>
      </c>
      <c r="F4" s="87">
        <v>0</v>
      </c>
      <c r="G4" s="163">
        <f t="shared" si="0"/>
        <v>0</v>
      </c>
      <c r="H4" s="90">
        <f t="shared" si="1"/>
        <v>0.5</v>
      </c>
      <c r="I4" s="98">
        <f t="shared" ref="I4:I21" si="2">ROUNDDOWN(H4*E4,-1)</f>
        <v>39850</v>
      </c>
      <c r="J4" s="99" t="s">
        <v>19</v>
      </c>
      <c r="K4" s="85"/>
    </row>
    <row r="5" s="4" customFormat="1" ht="17" customHeight="1" spans="1:11">
      <c r="A5" s="85">
        <v>3</v>
      </c>
      <c r="B5" s="86" t="s">
        <v>1025</v>
      </c>
      <c r="C5" s="85" t="s">
        <v>1026</v>
      </c>
      <c r="D5" s="87">
        <v>4</v>
      </c>
      <c r="E5" s="88">
        <v>2240</v>
      </c>
      <c r="F5" s="87">
        <v>0</v>
      </c>
      <c r="G5" s="163">
        <f t="shared" si="0"/>
        <v>0</v>
      </c>
      <c r="H5" s="90">
        <f t="shared" si="1"/>
        <v>0.5</v>
      </c>
      <c r="I5" s="98">
        <f t="shared" si="2"/>
        <v>1120</v>
      </c>
      <c r="J5" s="99" t="s">
        <v>19</v>
      </c>
      <c r="K5" s="85"/>
    </row>
    <row r="6" s="4" customFormat="1" ht="17" customHeight="1" spans="1:11">
      <c r="A6" s="85">
        <v>4</v>
      </c>
      <c r="B6" s="86" t="s">
        <v>1027</v>
      </c>
      <c r="C6" s="85" t="s">
        <v>1028</v>
      </c>
      <c r="D6" s="87">
        <v>103</v>
      </c>
      <c r="E6" s="88">
        <v>24526.3</v>
      </c>
      <c r="F6" s="87">
        <v>0</v>
      </c>
      <c r="G6" s="163">
        <f t="shared" si="0"/>
        <v>0</v>
      </c>
      <c r="H6" s="90">
        <f t="shared" si="1"/>
        <v>0.5</v>
      </c>
      <c r="I6" s="98">
        <f t="shared" si="2"/>
        <v>12260</v>
      </c>
      <c r="J6" s="99" t="s">
        <v>19</v>
      </c>
      <c r="K6" s="85"/>
    </row>
    <row r="7" s="4" customFormat="1" ht="17" customHeight="1" spans="1:11">
      <c r="A7" s="85">
        <v>5</v>
      </c>
      <c r="B7" s="86" t="s">
        <v>1029</v>
      </c>
      <c r="C7" s="85" t="s">
        <v>1030</v>
      </c>
      <c r="D7" s="87">
        <v>317</v>
      </c>
      <c r="E7" s="88">
        <v>173197.38</v>
      </c>
      <c r="F7" s="87">
        <v>0</v>
      </c>
      <c r="G7" s="163">
        <f t="shared" si="0"/>
        <v>0</v>
      </c>
      <c r="H7" s="90">
        <f t="shared" si="1"/>
        <v>0.5</v>
      </c>
      <c r="I7" s="98">
        <f t="shared" si="2"/>
        <v>86590</v>
      </c>
      <c r="J7" s="99" t="s">
        <v>19</v>
      </c>
      <c r="K7" s="85"/>
    </row>
    <row r="8" s="4" customFormat="1" ht="17" customHeight="1" spans="1:11">
      <c r="A8" s="85">
        <v>6</v>
      </c>
      <c r="B8" s="86" t="s">
        <v>1031</v>
      </c>
      <c r="C8" s="85" t="s">
        <v>1032</v>
      </c>
      <c r="D8" s="87">
        <v>52</v>
      </c>
      <c r="E8" s="88">
        <v>32318</v>
      </c>
      <c r="F8" s="87">
        <v>0</v>
      </c>
      <c r="G8" s="163">
        <f t="shared" si="0"/>
        <v>0</v>
      </c>
      <c r="H8" s="90">
        <f t="shared" si="1"/>
        <v>0.5</v>
      </c>
      <c r="I8" s="98">
        <f t="shared" si="2"/>
        <v>16150</v>
      </c>
      <c r="J8" s="99" t="s">
        <v>19</v>
      </c>
      <c r="K8" s="85"/>
    </row>
    <row r="9" s="4" customFormat="1" ht="17" customHeight="1" spans="1:11">
      <c r="A9" s="85">
        <v>7</v>
      </c>
      <c r="B9" s="86" t="s">
        <v>1033</v>
      </c>
      <c r="C9" s="85" t="s">
        <v>1034</v>
      </c>
      <c r="D9" s="87">
        <v>12</v>
      </c>
      <c r="E9" s="88">
        <v>3018</v>
      </c>
      <c r="F9" s="87">
        <v>0</v>
      </c>
      <c r="G9" s="163">
        <f t="shared" si="0"/>
        <v>0</v>
      </c>
      <c r="H9" s="90">
        <f t="shared" si="1"/>
        <v>0.5</v>
      </c>
      <c r="I9" s="98">
        <f t="shared" si="2"/>
        <v>1500</v>
      </c>
      <c r="J9" s="99" t="s">
        <v>19</v>
      </c>
      <c r="K9" s="85"/>
    </row>
    <row r="10" s="4" customFormat="1" ht="17" customHeight="1" spans="1:11">
      <c r="A10" s="85">
        <v>8</v>
      </c>
      <c r="B10" s="86" t="s">
        <v>1035</v>
      </c>
      <c r="C10" s="85" t="s">
        <v>1036</v>
      </c>
      <c r="D10" s="87">
        <v>11</v>
      </c>
      <c r="E10" s="88">
        <v>3372.16</v>
      </c>
      <c r="F10" s="87">
        <v>0</v>
      </c>
      <c r="G10" s="163">
        <f t="shared" si="0"/>
        <v>0</v>
      </c>
      <c r="H10" s="90">
        <f t="shared" si="1"/>
        <v>0.5</v>
      </c>
      <c r="I10" s="98">
        <f t="shared" si="2"/>
        <v>1680</v>
      </c>
      <c r="J10" s="99" t="s">
        <v>19</v>
      </c>
      <c r="K10" s="85"/>
    </row>
    <row r="11" s="4" customFormat="1" ht="17" customHeight="1" spans="1:11">
      <c r="A11" s="85">
        <v>9</v>
      </c>
      <c r="B11" s="86" t="s">
        <v>1037</v>
      </c>
      <c r="C11" s="85" t="s">
        <v>1038</v>
      </c>
      <c r="D11" s="87">
        <v>36</v>
      </c>
      <c r="E11" s="88">
        <v>21269.38</v>
      </c>
      <c r="F11" s="87">
        <v>0</v>
      </c>
      <c r="G11" s="163">
        <f t="shared" si="0"/>
        <v>0</v>
      </c>
      <c r="H11" s="90">
        <f t="shared" si="1"/>
        <v>0.5</v>
      </c>
      <c r="I11" s="98">
        <f t="shared" si="2"/>
        <v>10630</v>
      </c>
      <c r="J11" s="99" t="s">
        <v>19</v>
      </c>
      <c r="K11" s="85"/>
    </row>
    <row r="12" s="4" customFormat="1" ht="17" customHeight="1" spans="1:11">
      <c r="A12" s="85">
        <v>10</v>
      </c>
      <c r="B12" s="86" t="s">
        <v>1039</v>
      </c>
      <c r="C12" s="85" t="s">
        <v>1040</v>
      </c>
      <c r="D12" s="87">
        <v>14</v>
      </c>
      <c r="E12" s="88">
        <v>2862.06</v>
      </c>
      <c r="F12" s="87">
        <v>0</v>
      </c>
      <c r="G12" s="163">
        <f t="shared" si="0"/>
        <v>0</v>
      </c>
      <c r="H12" s="90">
        <f t="shared" si="1"/>
        <v>0.5</v>
      </c>
      <c r="I12" s="98">
        <f t="shared" si="2"/>
        <v>1430</v>
      </c>
      <c r="J12" s="99" t="s">
        <v>19</v>
      </c>
      <c r="K12" s="85"/>
    </row>
    <row r="13" s="4" customFormat="1" ht="17" customHeight="1" spans="1:11">
      <c r="A13" s="85">
        <v>11</v>
      </c>
      <c r="B13" s="86" t="s">
        <v>1041</v>
      </c>
      <c r="C13" s="85" t="s">
        <v>1042</v>
      </c>
      <c r="D13" s="87">
        <v>20</v>
      </c>
      <c r="E13" s="88">
        <v>13582.52</v>
      </c>
      <c r="F13" s="87">
        <v>0</v>
      </c>
      <c r="G13" s="163">
        <f t="shared" si="0"/>
        <v>0</v>
      </c>
      <c r="H13" s="90">
        <f t="shared" si="1"/>
        <v>0.5</v>
      </c>
      <c r="I13" s="98">
        <f t="shared" si="2"/>
        <v>6790</v>
      </c>
      <c r="J13" s="99" t="s">
        <v>19</v>
      </c>
      <c r="K13" s="85"/>
    </row>
    <row r="14" s="4" customFormat="1" ht="17" customHeight="1" spans="1:11">
      <c r="A14" s="85">
        <v>12</v>
      </c>
      <c r="B14" s="86" t="s">
        <v>1043</v>
      </c>
      <c r="C14" s="85" t="s">
        <v>1044</v>
      </c>
      <c r="D14" s="87">
        <v>297</v>
      </c>
      <c r="E14" s="88">
        <v>483748.04</v>
      </c>
      <c r="F14" s="87">
        <v>0</v>
      </c>
      <c r="G14" s="163">
        <f t="shared" si="0"/>
        <v>0</v>
      </c>
      <c r="H14" s="90">
        <f t="shared" si="1"/>
        <v>0.5</v>
      </c>
      <c r="I14" s="98">
        <f t="shared" si="2"/>
        <v>241870</v>
      </c>
      <c r="J14" s="99" t="s">
        <v>14</v>
      </c>
      <c r="K14" s="85"/>
    </row>
    <row r="15" s="4" customFormat="1" ht="17" customHeight="1" spans="1:11">
      <c r="A15" s="85">
        <v>13</v>
      </c>
      <c r="B15" s="86" t="s">
        <v>1045</v>
      </c>
      <c r="C15" s="85" t="s">
        <v>1046</v>
      </c>
      <c r="D15" s="87">
        <v>93</v>
      </c>
      <c r="E15" s="88">
        <v>21286.07</v>
      </c>
      <c r="F15" s="87">
        <v>0</v>
      </c>
      <c r="G15" s="163">
        <f t="shared" si="0"/>
        <v>0</v>
      </c>
      <c r="H15" s="90">
        <f t="shared" si="1"/>
        <v>0.5</v>
      </c>
      <c r="I15" s="98">
        <f t="shared" si="2"/>
        <v>10640</v>
      </c>
      <c r="J15" s="99" t="s">
        <v>19</v>
      </c>
      <c r="K15" s="85"/>
    </row>
    <row r="16" s="4" customFormat="1" ht="17" customHeight="1" spans="1:11">
      <c r="A16" s="85">
        <v>14</v>
      </c>
      <c r="B16" s="86" t="s">
        <v>1047</v>
      </c>
      <c r="C16" s="85" t="s">
        <v>1048</v>
      </c>
      <c r="D16" s="87">
        <v>68</v>
      </c>
      <c r="E16" s="88">
        <v>19932.55</v>
      </c>
      <c r="F16" s="87">
        <v>0</v>
      </c>
      <c r="G16" s="163">
        <f t="shared" si="0"/>
        <v>0</v>
      </c>
      <c r="H16" s="90">
        <f t="shared" si="1"/>
        <v>0.5</v>
      </c>
      <c r="I16" s="98">
        <f t="shared" si="2"/>
        <v>9960</v>
      </c>
      <c r="J16" s="99" t="s">
        <v>19</v>
      </c>
      <c r="K16" s="85"/>
    </row>
    <row r="17" s="4" customFormat="1" ht="17" customHeight="1" spans="1:11">
      <c r="A17" s="85">
        <v>15</v>
      </c>
      <c r="B17" s="86" t="s">
        <v>1049</v>
      </c>
      <c r="C17" s="85" t="s">
        <v>1050</v>
      </c>
      <c r="D17" s="87">
        <v>6</v>
      </c>
      <c r="E17" s="88">
        <v>6224.27</v>
      </c>
      <c r="F17" s="87">
        <v>0</v>
      </c>
      <c r="G17" s="163">
        <f t="shared" si="0"/>
        <v>0</v>
      </c>
      <c r="H17" s="90">
        <f t="shared" si="1"/>
        <v>0.5</v>
      </c>
      <c r="I17" s="98">
        <f t="shared" si="2"/>
        <v>3110</v>
      </c>
      <c r="J17" s="99" t="s">
        <v>19</v>
      </c>
      <c r="K17" s="85"/>
    </row>
    <row r="18" s="4" customFormat="1" ht="17" customHeight="1" spans="1:11">
      <c r="A18" s="85">
        <v>16</v>
      </c>
      <c r="B18" s="86" t="s">
        <v>1051</v>
      </c>
      <c r="C18" s="85" t="s">
        <v>1052</v>
      </c>
      <c r="D18" s="87">
        <v>386</v>
      </c>
      <c r="E18" s="88">
        <v>339581.35</v>
      </c>
      <c r="F18" s="87">
        <v>0</v>
      </c>
      <c r="G18" s="163">
        <f t="shared" si="0"/>
        <v>0</v>
      </c>
      <c r="H18" s="90">
        <f t="shared" si="1"/>
        <v>0.5</v>
      </c>
      <c r="I18" s="98">
        <f t="shared" si="2"/>
        <v>169790</v>
      </c>
      <c r="J18" s="99" t="s">
        <v>19</v>
      </c>
      <c r="K18" s="87"/>
    </row>
    <row r="19" s="4" customFormat="1" ht="17" customHeight="1" spans="1:11">
      <c r="A19" s="85">
        <v>17</v>
      </c>
      <c r="B19" s="86" t="s">
        <v>1053</v>
      </c>
      <c r="C19" s="85" t="s">
        <v>1054</v>
      </c>
      <c r="D19" s="87">
        <v>77</v>
      </c>
      <c r="E19" s="88">
        <v>42458.17</v>
      </c>
      <c r="F19" s="87">
        <v>0</v>
      </c>
      <c r="G19" s="163">
        <f t="shared" si="0"/>
        <v>0</v>
      </c>
      <c r="H19" s="90">
        <f t="shared" si="1"/>
        <v>0.5</v>
      </c>
      <c r="I19" s="98">
        <f t="shared" si="2"/>
        <v>21220</v>
      </c>
      <c r="J19" s="99" t="s">
        <v>19</v>
      </c>
      <c r="K19" s="85"/>
    </row>
    <row r="20" s="4" customFormat="1" ht="17" customHeight="1" spans="1:11">
      <c r="A20" s="85">
        <v>18</v>
      </c>
      <c r="B20" s="86" t="s">
        <v>1055</v>
      </c>
      <c r="C20" s="85" t="s">
        <v>1056</v>
      </c>
      <c r="D20" s="87">
        <v>10</v>
      </c>
      <c r="E20" s="88">
        <v>6666.52</v>
      </c>
      <c r="F20" s="87">
        <v>0</v>
      </c>
      <c r="G20" s="163">
        <f t="shared" si="0"/>
        <v>0</v>
      </c>
      <c r="H20" s="90">
        <f t="shared" si="1"/>
        <v>0.5</v>
      </c>
      <c r="I20" s="98">
        <f t="shared" si="2"/>
        <v>3330</v>
      </c>
      <c r="J20" s="99" t="s">
        <v>19</v>
      </c>
      <c r="K20" s="85"/>
    </row>
    <row r="21" s="4" customFormat="1" ht="17" customHeight="1" spans="1:11">
      <c r="A21" s="85">
        <v>19</v>
      </c>
      <c r="B21" s="86" t="s">
        <v>1057</v>
      </c>
      <c r="C21" s="85" t="s">
        <v>1058</v>
      </c>
      <c r="D21" s="87">
        <v>24</v>
      </c>
      <c r="E21" s="88">
        <v>6975.71</v>
      </c>
      <c r="F21" s="87">
        <v>0</v>
      </c>
      <c r="G21" s="163">
        <f t="shared" si="0"/>
        <v>0</v>
      </c>
      <c r="H21" s="90">
        <f t="shared" si="1"/>
        <v>0.5</v>
      </c>
      <c r="I21" s="98">
        <f t="shared" si="2"/>
        <v>3480</v>
      </c>
      <c r="J21" s="99" t="s">
        <v>19</v>
      </c>
      <c r="K21" s="85"/>
    </row>
    <row r="22" s="4" customFormat="1" ht="17" customHeight="1" spans="1:11">
      <c r="A22" s="133" t="s">
        <v>224</v>
      </c>
      <c r="B22" s="133"/>
      <c r="C22" s="133"/>
      <c r="D22" s="134">
        <f>SUM(D3:D21)</f>
        <v>1860</v>
      </c>
      <c r="E22" s="135">
        <f>SUM(E3:E21)</f>
        <v>1295458.92</v>
      </c>
      <c r="F22" s="134">
        <f t="shared" ref="D22:F22" si="3">SUM(F3:F21)</f>
        <v>0</v>
      </c>
      <c r="G22" s="136" t="s">
        <v>225</v>
      </c>
      <c r="H22" s="136" t="s">
        <v>225</v>
      </c>
      <c r="I22" s="98">
        <f>SUM(I3:I21)</f>
        <v>647640</v>
      </c>
      <c r="J22" s="135" t="s">
        <v>225</v>
      </c>
      <c r="K22" s="135" t="s">
        <v>225</v>
      </c>
    </row>
  </sheetData>
  <mergeCells count="2">
    <mergeCell ref="A1:K1"/>
    <mergeCell ref="A22:C22"/>
  </mergeCells>
  <pageMargins left="0.75" right="0.75" top="1" bottom="1" header="0.511805555555556" footer="0.511805555555556"/>
  <pageSetup paperSize="9" orientation="landscape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J3" sqref="J3"/>
    </sheetView>
  </sheetViews>
  <sheetFormatPr defaultColWidth="9" defaultRowHeight="22" customHeight="1"/>
  <cols>
    <col min="1" max="1" width="4.125" style="137" customWidth="1"/>
    <col min="2" max="2" width="8.25833333333333" style="137" customWidth="1"/>
    <col min="3" max="3" width="45.5083333333333" style="137" customWidth="1"/>
    <col min="4" max="4" width="8.125" style="140" customWidth="1"/>
    <col min="5" max="5" width="12.2583333333333" style="140" customWidth="1"/>
    <col min="6" max="6" width="8.125" style="141" customWidth="1"/>
    <col min="7" max="7" width="8.75833333333333" style="142" customWidth="1"/>
    <col min="8" max="8" width="6.375" style="142" customWidth="1"/>
    <col min="9" max="9" width="8.50833333333333" style="143" customWidth="1"/>
    <col min="10" max="10" width="10.875" style="137" customWidth="1"/>
    <col min="11" max="11" width="8.875" style="137" customWidth="1"/>
    <col min="12" max="16384" width="9" style="137"/>
  </cols>
  <sheetData>
    <row r="1" s="137" customFormat="1" ht="27.95" customHeight="1" spans="1:11">
      <c r="A1" s="144" t="s">
        <v>1059</v>
      </c>
      <c r="B1" s="144"/>
      <c r="C1" s="144"/>
      <c r="D1" s="144"/>
      <c r="E1" s="144"/>
      <c r="F1" s="145"/>
      <c r="G1" s="146"/>
      <c r="H1" s="146"/>
      <c r="I1" s="156"/>
      <c r="J1" s="144"/>
      <c r="K1" s="144"/>
    </row>
    <row r="2" s="5" customFormat="1" ht="27" customHeight="1" spans="1:11">
      <c r="A2" s="85" t="s">
        <v>1</v>
      </c>
      <c r="B2" s="85" t="s">
        <v>2</v>
      </c>
      <c r="C2" s="85" t="s">
        <v>3</v>
      </c>
      <c r="D2" s="147" t="s">
        <v>4</v>
      </c>
      <c r="E2" s="147" t="s">
        <v>5</v>
      </c>
      <c r="F2" s="148" t="s">
        <v>6</v>
      </c>
      <c r="G2" s="90" t="s">
        <v>7</v>
      </c>
      <c r="H2" s="90" t="s">
        <v>8</v>
      </c>
      <c r="I2" s="98" t="s">
        <v>9</v>
      </c>
      <c r="J2" s="98" t="s">
        <v>383</v>
      </c>
      <c r="K2" s="85" t="s">
        <v>11</v>
      </c>
    </row>
    <row r="3" s="4" customFormat="1" ht="17" customHeight="1" spans="1:11">
      <c r="A3" s="85">
        <v>1</v>
      </c>
      <c r="B3" s="149" t="s">
        <v>1060</v>
      </c>
      <c r="C3" s="85" t="s">
        <v>1061</v>
      </c>
      <c r="D3" s="147">
        <v>152</v>
      </c>
      <c r="E3" s="88">
        <v>151487.4</v>
      </c>
      <c r="F3" s="148">
        <v>0</v>
      </c>
      <c r="G3" s="89">
        <f>F3/(F3+D3)*100%</f>
        <v>0</v>
      </c>
      <c r="H3" s="90">
        <f>(3.23%-G3)/3.23%*50%</f>
        <v>0.5</v>
      </c>
      <c r="I3" s="98">
        <f>ROUNDDOWN(H3*E3,-1)</f>
        <v>75740</v>
      </c>
      <c r="J3" s="99" t="s">
        <v>19</v>
      </c>
      <c r="K3" s="85"/>
    </row>
    <row r="4" s="4" customFormat="1" ht="17" customHeight="1" spans="1:11">
      <c r="A4" s="85">
        <v>2</v>
      </c>
      <c r="B4" s="86" t="s">
        <v>1062</v>
      </c>
      <c r="C4" s="85" t="s">
        <v>1063</v>
      </c>
      <c r="D4" s="87">
        <v>8</v>
      </c>
      <c r="E4" s="88">
        <v>5750.15</v>
      </c>
      <c r="F4" s="113">
        <v>0</v>
      </c>
      <c r="G4" s="89">
        <f t="shared" ref="G4:G24" si="0">F4/(F4+D4)*100%</f>
        <v>0</v>
      </c>
      <c r="H4" s="90">
        <f t="shared" ref="H4:H24" si="1">(3.23%-G4)/3.23%*50%</f>
        <v>0.5</v>
      </c>
      <c r="I4" s="98">
        <f t="shared" ref="I4:I24" si="2">ROUNDDOWN(H4*E4,-1)</f>
        <v>2870</v>
      </c>
      <c r="J4" s="99" t="s">
        <v>14</v>
      </c>
      <c r="K4" s="85"/>
    </row>
    <row r="5" s="4" customFormat="1" ht="17" customHeight="1" spans="1:11">
      <c r="A5" s="85">
        <v>3</v>
      </c>
      <c r="B5" s="86" t="s">
        <v>1064</v>
      </c>
      <c r="C5" s="85" t="s">
        <v>1065</v>
      </c>
      <c r="D5" s="87">
        <v>65</v>
      </c>
      <c r="E5" s="88">
        <v>37218.95</v>
      </c>
      <c r="F5" s="113">
        <v>0</v>
      </c>
      <c r="G5" s="89">
        <f t="shared" si="0"/>
        <v>0</v>
      </c>
      <c r="H5" s="90">
        <f t="shared" si="1"/>
        <v>0.5</v>
      </c>
      <c r="I5" s="98">
        <f t="shared" si="2"/>
        <v>18600</v>
      </c>
      <c r="J5" s="99" t="s">
        <v>19</v>
      </c>
      <c r="K5" s="85"/>
    </row>
    <row r="6" s="4" customFormat="1" ht="17" customHeight="1" spans="1:11">
      <c r="A6" s="85">
        <v>4</v>
      </c>
      <c r="B6" s="86" t="s">
        <v>1066</v>
      </c>
      <c r="C6" s="85" t="s">
        <v>1067</v>
      </c>
      <c r="D6" s="87">
        <v>65</v>
      </c>
      <c r="E6" s="88">
        <v>42641.71</v>
      </c>
      <c r="F6" s="113">
        <v>0</v>
      </c>
      <c r="G6" s="89">
        <f t="shared" si="0"/>
        <v>0</v>
      </c>
      <c r="H6" s="90">
        <f t="shared" si="1"/>
        <v>0.5</v>
      </c>
      <c r="I6" s="98">
        <f t="shared" si="2"/>
        <v>21320</v>
      </c>
      <c r="J6" s="99" t="s">
        <v>19</v>
      </c>
      <c r="K6" s="85"/>
    </row>
    <row r="7" s="4" customFormat="1" ht="17" customHeight="1" spans="1:11">
      <c r="A7" s="85">
        <v>5</v>
      </c>
      <c r="B7" s="86" t="s">
        <v>1068</v>
      </c>
      <c r="C7" s="85" t="s">
        <v>1069</v>
      </c>
      <c r="D7" s="87">
        <v>13</v>
      </c>
      <c r="E7" s="88">
        <v>4805.14</v>
      </c>
      <c r="F7" s="113">
        <v>0</v>
      </c>
      <c r="G7" s="89">
        <f t="shared" si="0"/>
        <v>0</v>
      </c>
      <c r="H7" s="90">
        <f t="shared" si="1"/>
        <v>0.5</v>
      </c>
      <c r="I7" s="98">
        <f t="shared" si="2"/>
        <v>2400</v>
      </c>
      <c r="J7" s="99" t="s">
        <v>19</v>
      </c>
      <c r="K7" s="85"/>
    </row>
    <row r="8" s="4" customFormat="1" ht="17" customHeight="1" spans="1:11">
      <c r="A8" s="85">
        <v>6</v>
      </c>
      <c r="B8" s="86" t="s">
        <v>1070</v>
      </c>
      <c r="C8" s="85" t="s">
        <v>1071</v>
      </c>
      <c r="D8" s="87">
        <v>15</v>
      </c>
      <c r="E8" s="88">
        <v>7598.32</v>
      </c>
      <c r="F8" s="113">
        <v>0</v>
      </c>
      <c r="G8" s="89">
        <f t="shared" si="0"/>
        <v>0</v>
      </c>
      <c r="H8" s="90">
        <f t="shared" si="1"/>
        <v>0.5</v>
      </c>
      <c r="I8" s="98">
        <f t="shared" si="2"/>
        <v>3790</v>
      </c>
      <c r="J8" s="99" t="s">
        <v>19</v>
      </c>
      <c r="K8" s="85"/>
    </row>
    <row r="9" s="4" customFormat="1" ht="17" customHeight="1" spans="1:11">
      <c r="A9" s="85">
        <v>7</v>
      </c>
      <c r="B9" s="240" t="s">
        <v>1072</v>
      </c>
      <c r="C9" s="85" t="s">
        <v>1073</v>
      </c>
      <c r="D9" s="87">
        <v>354</v>
      </c>
      <c r="E9" s="88">
        <v>177895.18</v>
      </c>
      <c r="F9" s="113">
        <v>0</v>
      </c>
      <c r="G9" s="89">
        <f t="shared" si="0"/>
        <v>0</v>
      </c>
      <c r="H9" s="90">
        <f t="shared" si="1"/>
        <v>0.5</v>
      </c>
      <c r="I9" s="98">
        <f t="shared" si="2"/>
        <v>88940</v>
      </c>
      <c r="J9" s="99" t="s">
        <v>19</v>
      </c>
      <c r="K9" s="85"/>
    </row>
    <row r="10" s="4" customFormat="1" ht="17" customHeight="1" spans="1:11">
      <c r="A10" s="85">
        <v>8</v>
      </c>
      <c r="B10" s="86" t="s">
        <v>1074</v>
      </c>
      <c r="C10" s="85" t="s">
        <v>1075</v>
      </c>
      <c r="D10" s="87">
        <v>7</v>
      </c>
      <c r="E10" s="88">
        <v>4209.65</v>
      </c>
      <c r="F10" s="113">
        <v>0</v>
      </c>
      <c r="G10" s="89">
        <f t="shared" si="0"/>
        <v>0</v>
      </c>
      <c r="H10" s="90">
        <f t="shared" si="1"/>
        <v>0.5</v>
      </c>
      <c r="I10" s="98">
        <f t="shared" si="2"/>
        <v>2100</v>
      </c>
      <c r="J10" s="99" t="s">
        <v>19</v>
      </c>
      <c r="K10" s="85"/>
    </row>
    <row r="11" s="4" customFormat="1" ht="17" customHeight="1" spans="1:11">
      <c r="A11" s="85">
        <v>9</v>
      </c>
      <c r="B11" s="86" t="s">
        <v>1076</v>
      </c>
      <c r="C11" s="85" t="s">
        <v>1077</v>
      </c>
      <c r="D11" s="87">
        <v>9</v>
      </c>
      <c r="E11" s="88">
        <v>7037.44</v>
      </c>
      <c r="F11" s="113">
        <v>0</v>
      </c>
      <c r="G11" s="89">
        <f t="shared" si="0"/>
        <v>0</v>
      </c>
      <c r="H11" s="90">
        <f t="shared" si="1"/>
        <v>0.5</v>
      </c>
      <c r="I11" s="98">
        <f t="shared" si="2"/>
        <v>3510</v>
      </c>
      <c r="J11" s="99" t="s">
        <v>19</v>
      </c>
      <c r="K11" s="85"/>
    </row>
    <row r="12" s="4" customFormat="1" ht="17" customHeight="1" spans="1:11">
      <c r="A12" s="85">
        <v>10</v>
      </c>
      <c r="B12" s="86">
        <v>10071138</v>
      </c>
      <c r="C12" s="85" t="s">
        <v>1078</v>
      </c>
      <c r="D12" s="87">
        <v>12</v>
      </c>
      <c r="E12" s="88">
        <v>3399.61</v>
      </c>
      <c r="F12" s="113">
        <v>0</v>
      </c>
      <c r="G12" s="89">
        <f t="shared" si="0"/>
        <v>0</v>
      </c>
      <c r="H12" s="90">
        <f t="shared" si="1"/>
        <v>0.5</v>
      </c>
      <c r="I12" s="98">
        <f t="shared" si="2"/>
        <v>1690</v>
      </c>
      <c r="J12" s="99" t="s">
        <v>19</v>
      </c>
      <c r="K12" s="85"/>
    </row>
    <row r="13" s="4" customFormat="1" ht="17" customHeight="1" spans="1:11">
      <c r="A13" s="85">
        <v>11</v>
      </c>
      <c r="B13" s="85">
        <v>10122644</v>
      </c>
      <c r="C13" s="150" t="s">
        <v>1079</v>
      </c>
      <c r="D13" s="87">
        <v>22</v>
      </c>
      <c r="E13" s="88">
        <v>5412.58</v>
      </c>
      <c r="F13" s="113">
        <v>0</v>
      </c>
      <c r="G13" s="89">
        <f t="shared" si="0"/>
        <v>0</v>
      </c>
      <c r="H13" s="90">
        <f t="shared" si="1"/>
        <v>0.5</v>
      </c>
      <c r="I13" s="98">
        <f t="shared" si="2"/>
        <v>2700</v>
      </c>
      <c r="J13" s="99" t="s">
        <v>19</v>
      </c>
      <c r="K13" s="85"/>
    </row>
    <row r="14" s="4" customFormat="1" ht="17" customHeight="1" spans="1:11">
      <c r="A14" s="85">
        <v>12</v>
      </c>
      <c r="B14" s="85">
        <v>10057760</v>
      </c>
      <c r="C14" s="150" t="s">
        <v>1080</v>
      </c>
      <c r="D14" s="87">
        <v>30</v>
      </c>
      <c r="E14" s="88">
        <v>8867.18</v>
      </c>
      <c r="F14" s="113">
        <v>0</v>
      </c>
      <c r="G14" s="89">
        <f t="shared" si="0"/>
        <v>0</v>
      </c>
      <c r="H14" s="90">
        <f t="shared" si="1"/>
        <v>0.5</v>
      </c>
      <c r="I14" s="98">
        <f t="shared" si="2"/>
        <v>4430</v>
      </c>
      <c r="J14" s="99" t="s">
        <v>19</v>
      </c>
      <c r="K14" s="85"/>
    </row>
    <row r="15" s="4" customFormat="1" ht="17" customHeight="1" spans="1:11">
      <c r="A15" s="85">
        <v>13</v>
      </c>
      <c r="B15" s="85" t="s">
        <v>1081</v>
      </c>
      <c r="C15" s="150" t="s">
        <v>1082</v>
      </c>
      <c r="D15" s="87">
        <v>9</v>
      </c>
      <c r="E15" s="88">
        <v>2043.4</v>
      </c>
      <c r="F15" s="113">
        <v>0</v>
      </c>
      <c r="G15" s="89">
        <f t="shared" si="0"/>
        <v>0</v>
      </c>
      <c r="H15" s="90">
        <f t="shared" si="1"/>
        <v>0.5</v>
      </c>
      <c r="I15" s="98">
        <f t="shared" si="2"/>
        <v>1020</v>
      </c>
      <c r="J15" s="99" t="s">
        <v>19</v>
      </c>
      <c r="K15" s="85"/>
    </row>
    <row r="16" s="4" customFormat="1" ht="17" customHeight="1" spans="1:11">
      <c r="A16" s="85">
        <v>14</v>
      </c>
      <c r="B16" s="86" t="s">
        <v>1083</v>
      </c>
      <c r="C16" s="85" t="s">
        <v>1084</v>
      </c>
      <c r="D16" s="87">
        <v>24</v>
      </c>
      <c r="E16" s="88">
        <v>5021.24</v>
      </c>
      <c r="F16" s="113">
        <v>0</v>
      </c>
      <c r="G16" s="89">
        <f t="shared" si="0"/>
        <v>0</v>
      </c>
      <c r="H16" s="90">
        <f t="shared" si="1"/>
        <v>0.5</v>
      </c>
      <c r="I16" s="98">
        <f t="shared" si="2"/>
        <v>2510</v>
      </c>
      <c r="J16" s="99" t="s">
        <v>19</v>
      </c>
      <c r="K16" s="85"/>
    </row>
    <row r="17" s="4" customFormat="1" ht="17" customHeight="1" spans="1:11">
      <c r="A17" s="85">
        <v>15</v>
      </c>
      <c r="B17" s="86" t="s">
        <v>1085</v>
      </c>
      <c r="C17" s="85" t="s">
        <v>1086</v>
      </c>
      <c r="D17" s="87">
        <v>193</v>
      </c>
      <c r="E17" s="88">
        <v>195288.49</v>
      </c>
      <c r="F17" s="113">
        <v>0</v>
      </c>
      <c r="G17" s="89">
        <f t="shared" si="0"/>
        <v>0</v>
      </c>
      <c r="H17" s="90">
        <f t="shared" si="1"/>
        <v>0.5</v>
      </c>
      <c r="I17" s="98">
        <f t="shared" si="2"/>
        <v>97640</v>
      </c>
      <c r="J17" s="99" t="s">
        <v>14</v>
      </c>
      <c r="K17" s="85"/>
    </row>
    <row r="18" s="4" customFormat="1" ht="17" customHeight="1" spans="1:11">
      <c r="A18" s="85">
        <v>16</v>
      </c>
      <c r="B18" s="86" t="s">
        <v>1087</v>
      </c>
      <c r="C18" s="85" t="s">
        <v>1088</v>
      </c>
      <c r="D18" s="87">
        <v>129</v>
      </c>
      <c r="E18" s="88">
        <v>189919.32</v>
      </c>
      <c r="F18" s="113">
        <v>0</v>
      </c>
      <c r="G18" s="89">
        <f t="shared" si="0"/>
        <v>0</v>
      </c>
      <c r="H18" s="90">
        <f t="shared" si="1"/>
        <v>0.5</v>
      </c>
      <c r="I18" s="98">
        <f t="shared" si="2"/>
        <v>94950</v>
      </c>
      <c r="J18" s="99" t="s">
        <v>14</v>
      </c>
      <c r="K18" s="85"/>
    </row>
    <row r="19" s="138" customFormat="1" ht="17" customHeight="1" spans="1:11">
      <c r="A19" s="85">
        <v>17</v>
      </c>
      <c r="B19" s="86">
        <v>10051627</v>
      </c>
      <c r="C19" s="85" t="s">
        <v>1089</v>
      </c>
      <c r="D19" s="87">
        <v>24</v>
      </c>
      <c r="E19" s="88">
        <v>10787.47</v>
      </c>
      <c r="F19" s="113">
        <v>0</v>
      </c>
      <c r="G19" s="89">
        <f t="shared" si="0"/>
        <v>0</v>
      </c>
      <c r="H19" s="90">
        <f t="shared" si="1"/>
        <v>0.5</v>
      </c>
      <c r="I19" s="98">
        <f t="shared" si="2"/>
        <v>5390</v>
      </c>
      <c r="J19" s="99" t="s">
        <v>14</v>
      </c>
      <c r="K19" s="85"/>
    </row>
    <row r="20" s="138" customFormat="1" ht="17" customHeight="1" spans="1:11">
      <c r="A20" s="85">
        <v>18</v>
      </c>
      <c r="B20" s="151" t="s">
        <v>1090</v>
      </c>
      <c r="C20" s="115" t="s">
        <v>1091</v>
      </c>
      <c r="D20" s="87">
        <v>30</v>
      </c>
      <c r="E20" s="88">
        <v>20152.5</v>
      </c>
      <c r="F20" s="113">
        <v>0</v>
      </c>
      <c r="G20" s="89">
        <f t="shared" si="0"/>
        <v>0</v>
      </c>
      <c r="H20" s="90">
        <f t="shared" si="1"/>
        <v>0.5</v>
      </c>
      <c r="I20" s="98">
        <f t="shared" si="2"/>
        <v>10070</v>
      </c>
      <c r="J20" s="99" t="s">
        <v>19</v>
      </c>
      <c r="K20" s="85" t="s">
        <v>225</v>
      </c>
    </row>
    <row r="21" s="138" customFormat="1" ht="17" customHeight="1" spans="1:11">
      <c r="A21" s="85">
        <v>19</v>
      </c>
      <c r="B21" s="151" t="s">
        <v>1092</v>
      </c>
      <c r="C21" s="115" t="s">
        <v>1093</v>
      </c>
      <c r="D21" s="87">
        <v>25</v>
      </c>
      <c r="E21" s="88">
        <v>16436.59</v>
      </c>
      <c r="F21" s="113">
        <v>0</v>
      </c>
      <c r="G21" s="89">
        <f t="shared" si="0"/>
        <v>0</v>
      </c>
      <c r="H21" s="90">
        <f t="shared" si="1"/>
        <v>0.5</v>
      </c>
      <c r="I21" s="98">
        <f t="shared" si="2"/>
        <v>8210</v>
      </c>
      <c r="J21" s="99" t="s">
        <v>19</v>
      </c>
      <c r="K21" s="85"/>
    </row>
    <row r="22" s="138" customFormat="1" ht="17" customHeight="1" spans="1:11">
      <c r="A22" s="85">
        <v>20</v>
      </c>
      <c r="B22" s="151" t="s">
        <v>1094</v>
      </c>
      <c r="C22" s="115" t="s">
        <v>1095</v>
      </c>
      <c r="D22" s="87">
        <v>56</v>
      </c>
      <c r="E22" s="88">
        <v>14779.59</v>
      </c>
      <c r="F22" s="113">
        <v>0</v>
      </c>
      <c r="G22" s="89">
        <f t="shared" si="0"/>
        <v>0</v>
      </c>
      <c r="H22" s="90">
        <f t="shared" si="1"/>
        <v>0.5</v>
      </c>
      <c r="I22" s="98">
        <f t="shared" si="2"/>
        <v>7380</v>
      </c>
      <c r="J22" s="99" t="s">
        <v>19</v>
      </c>
      <c r="K22" s="85"/>
    </row>
    <row r="23" s="138" customFormat="1" ht="17" customHeight="1" spans="1:11">
      <c r="A23" s="85">
        <v>21</v>
      </c>
      <c r="B23" s="151" t="s">
        <v>1096</v>
      </c>
      <c r="C23" s="115" t="s">
        <v>1097</v>
      </c>
      <c r="D23" s="87">
        <v>427</v>
      </c>
      <c r="E23" s="88">
        <v>142633.59</v>
      </c>
      <c r="F23" s="113">
        <v>0</v>
      </c>
      <c r="G23" s="89">
        <f t="shared" si="0"/>
        <v>0</v>
      </c>
      <c r="H23" s="90">
        <f t="shared" si="1"/>
        <v>0.5</v>
      </c>
      <c r="I23" s="98">
        <f t="shared" si="2"/>
        <v>71310</v>
      </c>
      <c r="J23" s="99" t="s">
        <v>19</v>
      </c>
      <c r="K23" s="85"/>
    </row>
    <row r="24" s="138" customFormat="1" ht="17" customHeight="1" spans="1:11">
      <c r="A24" s="85">
        <v>22</v>
      </c>
      <c r="B24" s="152" t="s">
        <v>1098</v>
      </c>
      <c r="C24" s="153" t="s">
        <v>1099</v>
      </c>
      <c r="D24" s="87">
        <v>39</v>
      </c>
      <c r="E24" s="88">
        <v>7648.48</v>
      </c>
      <c r="F24" s="113">
        <v>0</v>
      </c>
      <c r="G24" s="89">
        <f t="shared" si="0"/>
        <v>0</v>
      </c>
      <c r="H24" s="90">
        <f t="shared" si="1"/>
        <v>0.5</v>
      </c>
      <c r="I24" s="98">
        <f t="shared" si="2"/>
        <v>3820</v>
      </c>
      <c r="J24" s="99" t="s">
        <v>19</v>
      </c>
      <c r="K24" s="85"/>
    </row>
    <row r="25" s="139" customFormat="1" ht="17" customHeight="1" spans="1:11">
      <c r="A25" s="154" t="s">
        <v>224</v>
      </c>
      <c r="B25" s="154"/>
      <c r="C25" s="154"/>
      <c r="D25" s="98">
        <f>SUM(D3:D24)</f>
        <v>1708</v>
      </c>
      <c r="E25" s="95">
        <f>SUM(E3:E24)</f>
        <v>1061033.98</v>
      </c>
      <c r="F25" s="155">
        <v>0</v>
      </c>
      <c r="G25" s="90" t="s">
        <v>225</v>
      </c>
      <c r="H25" s="90" t="s">
        <v>225</v>
      </c>
      <c r="I25" s="98">
        <f>SUM(I3:I24)</f>
        <v>530390</v>
      </c>
      <c r="J25" s="98" t="s">
        <v>225</v>
      </c>
      <c r="K25" s="95"/>
    </row>
  </sheetData>
  <mergeCells count="2">
    <mergeCell ref="A1:K1"/>
    <mergeCell ref="A25:C25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8"/>
  <sheetViews>
    <sheetView topLeftCell="A601" workbookViewId="0">
      <selection activeCell="I661" sqref="I661"/>
    </sheetView>
  </sheetViews>
  <sheetFormatPr defaultColWidth="9" defaultRowHeight="18" customHeight="1"/>
  <cols>
    <col min="1" max="1" width="4.125" customWidth="1"/>
    <col min="2" max="2" width="8.25833333333333" customWidth="1"/>
    <col min="3" max="3" width="45.5083333333333" customWidth="1"/>
    <col min="4" max="4" width="8.125" customWidth="1"/>
    <col min="5" max="5" width="12.2583333333333" customWidth="1"/>
    <col min="6" max="6" width="8.125" customWidth="1"/>
    <col min="7" max="7" width="8.75833333333333" customWidth="1"/>
    <col min="8" max="8" width="6.375" customWidth="1"/>
    <col min="9" max="9" width="9.25" customWidth="1"/>
    <col min="10" max="10" width="10.875" customWidth="1"/>
    <col min="11" max="11" width="8.875" customWidth="1"/>
  </cols>
  <sheetData>
    <row r="1" customFormat="1" ht="27.95" customHeight="1" spans="1:11">
      <c r="A1" s="79" t="s">
        <v>1100</v>
      </c>
      <c r="B1" s="79"/>
      <c r="C1" s="79"/>
      <c r="D1" s="79"/>
      <c r="E1" s="79"/>
      <c r="F1" s="79"/>
      <c r="G1" s="80"/>
      <c r="H1" s="80"/>
      <c r="I1" s="96"/>
      <c r="J1" s="79"/>
      <c r="K1" s="79"/>
    </row>
    <row r="2" customFormat="1" ht="27" customHeight="1" spans="1:11">
      <c r="A2" s="81" t="s">
        <v>1</v>
      </c>
      <c r="B2" s="82" t="s">
        <v>2</v>
      </c>
      <c r="C2" s="81" t="s">
        <v>3</v>
      </c>
      <c r="D2" s="83" t="s">
        <v>4</v>
      </c>
      <c r="E2" s="83" t="s">
        <v>5</v>
      </c>
      <c r="F2" s="83" t="s">
        <v>6</v>
      </c>
      <c r="G2" s="84" t="s">
        <v>7</v>
      </c>
      <c r="H2" s="84" t="s">
        <v>8</v>
      </c>
      <c r="I2" s="97" t="s">
        <v>9</v>
      </c>
      <c r="J2" s="81" t="s">
        <v>579</v>
      </c>
      <c r="K2" s="81" t="s">
        <v>11</v>
      </c>
    </row>
    <row r="3" customFormat="1" ht="17" customHeight="1" spans="1:11">
      <c r="A3" s="85">
        <v>1</v>
      </c>
      <c r="B3" s="86" t="s">
        <v>1101</v>
      </c>
      <c r="C3" s="85" t="s">
        <v>1102</v>
      </c>
      <c r="D3" s="87">
        <v>134</v>
      </c>
      <c r="E3" s="88">
        <v>62595.75</v>
      </c>
      <c r="F3" s="87">
        <v>0</v>
      </c>
      <c r="G3" s="89">
        <f t="shared" ref="G3:G66" si="0">F3/(F3+D3)*100%</f>
        <v>0</v>
      </c>
      <c r="H3" s="90">
        <f t="shared" ref="H3:H66" si="1">(3.23%-G3)/3.23%*50%</f>
        <v>0.5</v>
      </c>
      <c r="I3" s="98">
        <f t="shared" ref="I3:I66" si="2">ROUNDDOWN(H3*E3,-1)</f>
        <v>31290</v>
      </c>
      <c r="J3" s="99" t="s">
        <v>19</v>
      </c>
      <c r="K3" s="85"/>
    </row>
    <row r="4" customFormat="1" ht="17" customHeight="1" spans="1:11">
      <c r="A4" s="85">
        <v>2</v>
      </c>
      <c r="B4" s="86" t="s">
        <v>1103</v>
      </c>
      <c r="C4" s="85" t="s">
        <v>1104</v>
      </c>
      <c r="D4" s="87">
        <v>283</v>
      </c>
      <c r="E4" s="88">
        <v>68503.03</v>
      </c>
      <c r="F4" s="87">
        <v>0</v>
      </c>
      <c r="G4" s="89">
        <f t="shared" si="0"/>
        <v>0</v>
      </c>
      <c r="H4" s="90">
        <f t="shared" si="1"/>
        <v>0.5</v>
      </c>
      <c r="I4" s="98">
        <f t="shared" si="2"/>
        <v>34250</v>
      </c>
      <c r="J4" s="99" t="s">
        <v>19</v>
      </c>
      <c r="K4" s="85"/>
    </row>
    <row r="5" customFormat="1" ht="17" customHeight="1" spans="1:11">
      <c r="A5" s="85">
        <v>3</v>
      </c>
      <c r="B5" s="86" t="s">
        <v>1105</v>
      </c>
      <c r="C5" s="85" t="s">
        <v>1106</v>
      </c>
      <c r="D5" s="87">
        <v>30</v>
      </c>
      <c r="E5" s="88">
        <v>22650.96</v>
      </c>
      <c r="F5" s="87">
        <v>0</v>
      </c>
      <c r="G5" s="89">
        <f t="shared" si="0"/>
        <v>0</v>
      </c>
      <c r="H5" s="90">
        <f t="shared" si="1"/>
        <v>0.5</v>
      </c>
      <c r="I5" s="98">
        <f t="shared" si="2"/>
        <v>11320</v>
      </c>
      <c r="J5" s="99" t="s">
        <v>19</v>
      </c>
      <c r="K5" s="85"/>
    </row>
    <row r="6" customFormat="1" ht="17" customHeight="1" spans="1:11">
      <c r="A6" s="85">
        <v>4</v>
      </c>
      <c r="B6" s="86" t="s">
        <v>1107</v>
      </c>
      <c r="C6" s="85" t="s">
        <v>1108</v>
      </c>
      <c r="D6" s="87">
        <v>11</v>
      </c>
      <c r="E6" s="88">
        <v>3012.24</v>
      </c>
      <c r="F6" s="87">
        <v>0</v>
      </c>
      <c r="G6" s="89">
        <f t="shared" si="0"/>
        <v>0</v>
      </c>
      <c r="H6" s="90">
        <f t="shared" si="1"/>
        <v>0.5</v>
      </c>
      <c r="I6" s="98">
        <f t="shared" si="2"/>
        <v>1500</v>
      </c>
      <c r="J6" s="99" t="s">
        <v>19</v>
      </c>
      <c r="K6" s="85"/>
    </row>
    <row r="7" customFormat="1" ht="17" customHeight="1" spans="1:11">
      <c r="A7" s="85">
        <v>5</v>
      </c>
      <c r="B7" s="86" t="s">
        <v>1109</v>
      </c>
      <c r="C7" s="85" t="s">
        <v>1110</v>
      </c>
      <c r="D7" s="87">
        <v>90</v>
      </c>
      <c r="E7" s="88">
        <v>23325.04</v>
      </c>
      <c r="F7" s="87">
        <v>0</v>
      </c>
      <c r="G7" s="89">
        <f t="shared" si="0"/>
        <v>0</v>
      </c>
      <c r="H7" s="90">
        <f t="shared" si="1"/>
        <v>0.5</v>
      </c>
      <c r="I7" s="98">
        <f t="shared" si="2"/>
        <v>11660</v>
      </c>
      <c r="J7" s="99" t="s">
        <v>19</v>
      </c>
      <c r="K7" s="85"/>
    </row>
    <row r="8" customFormat="1" ht="17" customHeight="1" spans="1:11">
      <c r="A8" s="85">
        <v>6</v>
      </c>
      <c r="B8" s="86" t="s">
        <v>1111</v>
      </c>
      <c r="C8" s="85" t="s">
        <v>1112</v>
      </c>
      <c r="D8" s="87">
        <v>27</v>
      </c>
      <c r="E8" s="88">
        <v>17634.57</v>
      </c>
      <c r="F8" s="87">
        <v>0</v>
      </c>
      <c r="G8" s="89">
        <f t="shared" si="0"/>
        <v>0</v>
      </c>
      <c r="H8" s="90">
        <f t="shared" si="1"/>
        <v>0.5</v>
      </c>
      <c r="I8" s="98">
        <f t="shared" si="2"/>
        <v>8810</v>
      </c>
      <c r="J8" s="99" t="s">
        <v>19</v>
      </c>
      <c r="K8" s="85"/>
    </row>
    <row r="9" customFormat="1" ht="17" customHeight="1" spans="1:11">
      <c r="A9" s="85">
        <v>7</v>
      </c>
      <c r="B9" s="86" t="s">
        <v>1113</v>
      </c>
      <c r="C9" s="85" t="s">
        <v>1114</v>
      </c>
      <c r="D9" s="87">
        <v>9</v>
      </c>
      <c r="E9" s="88">
        <v>2881.2</v>
      </c>
      <c r="F9" s="87">
        <v>0</v>
      </c>
      <c r="G9" s="89">
        <f t="shared" si="0"/>
        <v>0</v>
      </c>
      <c r="H9" s="90">
        <f t="shared" si="1"/>
        <v>0.5</v>
      </c>
      <c r="I9" s="98">
        <f t="shared" si="2"/>
        <v>1440</v>
      </c>
      <c r="J9" s="99" t="s">
        <v>19</v>
      </c>
      <c r="K9" s="85"/>
    </row>
    <row r="10" customFormat="1" ht="17" customHeight="1" spans="1:11">
      <c r="A10" s="85">
        <v>8</v>
      </c>
      <c r="B10" s="86" t="s">
        <v>1115</v>
      </c>
      <c r="C10" s="85" t="s">
        <v>1116</v>
      </c>
      <c r="D10" s="87">
        <v>37</v>
      </c>
      <c r="E10" s="88">
        <v>36179.01</v>
      </c>
      <c r="F10" s="87">
        <v>0</v>
      </c>
      <c r="G10" s="89">
        <f t="shared" si="0"/>
        <v>0</v>
      </c>
      <c r="H10" s="90">
        <f t="shared" si="1"/>
        <v>0.5</v>
      </c>
      <c r="I10" s="98">
        <f t="shared" si="2"/>
        <v>18080</v>
      </c>
      <c r="J10" s="99" t="s">
        <v>19</v>
      </c>
      <c r="K10" s="85"/>
    </row>
    <row r="11" customFormat="1" ht="17" customHeight="1" spans="1:11">
      <c r="A11" s="85">
        <v>9</v>
      </c>
      <c r="B11" s="86" t="s">
        <v>1117</v>
      </c>
      <c r="C11" s="85" t="s">
        <v>1118</v>
      </c>
      <c r="D11" s="87">
        <v>9</v>
      </c>
      <c r="E11" s="88">
        <v>2755.08</v>
      </c>
      <c r="F11" s="87">
        <v>0</v>
      </c>
      <c r="G11" s="89">
        <f t="shared" si="0"/>
        <v>0</v>
      </c>
      <c r="H11" s="90">
        <f t="shared" si="1"/>
        <v>0.5</v>
      </c>
      <c r="I11" s="98">
        <f t="shared" si="2"/>
        <v>1370</v>
      </c>
      <c r="J11" s="99" t="s">
        <v>19</v>
      </c>
      <c r="K11" s="85"/>
    </row>
    <row r="12" customFormat="1" ht="17" customHeight="1" spans="1:11">
      <c r="A12" s="85">
        <v>10</v>
      </c>
      <c r="B12" s="86" t="s">
        <v>1119</v>
      </c>
      <c r="C12" s="85" t="s">
        <v>1120</v>
      </c>
      <c r="D12" s="87">
        <v>166</v>
      </c>
      <c r="E12" s="88">
        <v>204609.59</v>
      </c>
      <c r="F12" s="87">
        <v>0</v>
      </c>
      <c r="G12" s="89">
        <f t="shared" si="0"/>
        <v>0</v>
      </c>
      <c r="H12" s="90">
        <f t="shared" si="1"/>
        <v>0.5</v>
      </c>
      <c r="I12" s="98">
        <f t="shared" si="2"/>
        <v>102300</v>
      </c>
      <c r="J12" s="99" t="s">
        <v>19</v>
      </c>
      <c r="K12" s="85"/>
    </row>
    <row r="13" customFormat="1" ht="17" customHeight="1" spans="1:11">
      <c r="A13" s="85">
        <v>11</v>
      </c>
      <c r="B13" s="86" t="s">
        <v>1121</v>
      </c>
      <c r="C13" s="85" t="s">
        <v>1122</v>
      </c>
      <c r="D13" s="87">
        <v>65</v>
      </c>
      <c r="E13" s="88">
        <v>22237.12</v>
      </c>
      <c r="F13" s="87">
        <v>0</v>
      </c>
      <c r="G13" s="89">
        <f t="shared" si="0"/>
        <v>0</v>
      </c>
      <c r="H13" s="90">
        <f t="shared" si="1"/>
        <v>0.5</v>
      </c>
      <c r="I13" s="98">
        <f t="shared" si="2"/>
        <v>11110</v>
      </c>
      <c r="J13" s="99" t="s">
        <v>19</v>
      </c>
      <c r="K13" s="100"/>
    </row>
    <row r="14" customFormat="1" ht="17" customHeight="1" spans="1:11">
      <c r="A14" s="85">
        <v>12</v>
      </c>
      <c r="B14" s="86" t="s">
        <v>1123</v>
      </c>
      <c r="C14" s="85" t="s">
        <v>1124</v>
      </c>
      <c r="D14" s="87">
        <v>62</v>
      </c>
      <c r="E14" s="88">
        <v>57212.01</v>
      </c>
      <c r="F14" s="87">
        <v>0</v>
      </c>
      <c r="G14" s="89">
        <f t="shared" si="0"/>
        <v>0</v>
      </c>
      <c r="H14" s="90">
        <f t="shared" si="1"/>
        <v>0.5</v>
      </c>
      <c r="I14" s="98">
        <f t="shared" si="2"/>
        <v>28600</v>
      </c>
      <c r="J14" s="99" t="s">
        <v>19</v>
      </c>
      <c r="K14" s="85"/>
    </row>
    <row r="15" customFormat="1" ht="17" customHeight="1" spans="1:11">
      <c r="A15" s="85">
        <v>13</v>
      </c>
      <c r="B15" s="86" t="s">
        <v>1125</v>
      </c>
      <c r="C15" s="85" t="s">
        <v>1126</v>
      </c>
      <c r="D15" s="87">
        <v>11</v>
      </c>
      <c r="E15" s="88">
        <v>3048.56</v>
      </c>
      <c r="F15" s="87">
        <v>0</v>
      </c>
      <c r="G15" s="89">
        <f t="shared" si="0"/>
        <v>0</v>
      </c>
      <c r="H15" s="90">
        <f t="shared" si="1"/>
        <v>0.5</v>
      </c>
      <c r="I15" s="98">
        <f t="shared" si="2"/>
        <v>1520</v>
      </c>
      <c r="J15" s="99" t="s">
        <v>19</v>
      </c>
      <c r="K15" s="85"/>
    </row>
    <row r="16" customFormat="1" ht="17" customHeight="1" spans="1:11">
      <c r="A16" s="85">
        <v>14</v>
      </c>
      <c r="B16" s="86" t="s">
        <v>1127</v>
      </c>
      <c r="C16" s="85" t="s">
        <v>1128</v>
      </c>
      <c r="D16" s="87">
        <v>66</v>
      </c>
      <c r="E16" s="88">
        <v>24862.22</v>
      </c>
      <c r="F16" s="87">
        <v>0</v>
      </c>
      <c r="G16" s="89">
        <f t="shared" si="0"/>
        <v>0</v>
      </c>
      <c r="H16" s="90">
        <f t="shared" si="1"/>
        <v>0.5</v>
      </c>
      <c r="I16" s="98">
        <f t="shared" si="2"/>
        <v>12430</v>
      </c>
      <c r="J16" s="99" t="s">
        <v>19</v>
      </c>
      <c r="K16" s="85"/>
    </row>
    <row r="17" customFormat="1" ht="17" customHeight="1" spans="1:11">
      <c r="A17" s="85">
        <v>15</v>
      </c>
      <c r="B17" s="86" t="s">
        <v>1129</v>
      </c>
      <c r="C17" s="85" t="s">
        <v>1130</v>
      </c>
      <c r="D17" s="87">
        <v>45</v>
      </c>
      <c r="E17" s="88">
        <v>19205.83</v>
      </c>
      <c r="F17" s="87">
        <v>0</v>
      </c>
      <c r="G17" s="89">
        <f t="shared" si="0"/>
        <v>0</v>
      </c>
      <c r="H17" s="90">
        <f t="shared" si="1"/>
        <v>0.5</v>
      </c>
      <c r="I17" s="98">
        <f t="shared" si="2"/>
        <v>9600</v>
      </c>
      <c r="J17" s="99" t="s">
        <v>19</v>
      </c>
      <c r="K17" s="85"/>
    </row>
    <row r="18" customFormat="1" ht="17" customHeight="1" spans="1:11">
      <c r="A18" s="85">
        <v>16</v>
      </c>
      <c r="B18" s="86" t="s">
        <v>1131</v>
      </c>
      <c r="C18" s="85" t="s">
        <v>1132</v>
      </c>
      <c r="D18" s="87">
        <v>140</v>
      </c>
      <c r="E18" s="88">
        <v>81788.44</v>
      </c>
      <c r="F18" s="87">
        <v>0</v>
      </c>
      <c r="G18" s="89">
        <f t="shared" si="0"/>
        <v>0</v>
      </c>
      <c r="H18" s="90">
        <f t="shared" si="1"/>
        <v>0.5</v>
      </c>
      <c r="I18" s="98">
        <f t="shared" si="2"/>
        <v>40890</v>
      </c>
      <c r="J18" s="99" t="s">
        <v>19</v>
      </c>
      <c r="K18" s="85"/>
    </row>
    <row r="19" customFormat="1" ht="17" customHeight="1" spans="1:11">
      <c r="A19" s="85">
        <v>17</v>
      </c>
      <c r="B19" s="86" t="s">
        <v>1133</v>
      </c>
      <c r="C19" s="85" t="s">
        <v>1134</v>
      </c>
      <c r="D19" s="87">
        <v>18</v>
      </c>
      <c r="E19" s="88">
        <v>7769.06</v>
      </c>
      <c r="F19" s="87">
        <v>0</v>
      </c>
      <c r="G19" s="89">
        <f t="shared" si="0"/>
        <v>0</v>
      </c>
      <c r="H19" s="90">
        <f t="shared" si="1"/>
        <v>0.5</v>
      </c>
      <c r="I19" s="98">
        <f t="shared" si="2"/>
        <v>3880</v>
      </c>
      <c r="J19" s="99" t="s">
        <v>19</v>
      </c>
      <c r="K19" s="85"/>
    </row>
    <row r="20" customFormat="1" ht="17" customHeight="1" spans="1:11">
      <c r="A20" s="85">
        <v>18</v>
      </c>
      <c r="B20" s="86" t="s">
        <v>1135</v>
      </c>
      <c r="C20" s="85" t="s">
        <v>1136</v>
      </c>
      <c r="D20" s="87">
        <v>31</v>
      </c>
      <c r="E20" s="88">
        <v>14494.36</v>
      </c>
      <c r="F20" s="87">
        <v>1</v>
      </c>
      <c r="G20" s="89">
        <f t="shared" si="0"/>
        <v>0.03125</v>
      </c>
      <c r="H20" s="90">
        <f t="shared" si="1"/>
        <v>0.0162538699690403</v>
      </c>
      <c r="I20" s="98">
        <f t="shared" si="2"/>
        <v>230</v>
      </c>
      <c r="J20" s="99" t="s">
        <v>19</v>
      </c>
      <c r="K20" s="85"/>
    </row>
    <row r="21" customFormat="1" ht="17" customHeight="1" spans="1:11">
      <c r="A21" s="85">
        <v>19</v>
      </c>
      <c r="B21" s="86" t="s">
        <v>1137</v>
      </c>
      <c r="C21" s="85" t="s">
        <v>1138</v>
      </c>
      <c r="D21" s="87">
        <v>52</v>
      </c>
      <c r="E21" s="88">
        <v>7168.01</v>
      </c>
      <c r="F21" s="87">
        <v>0</v>
      </c>
      <c r="G21" s="89">
        <f t="shared" si="0"/>
        <v>0</v>
      </c>
      <c r="H21" s="90">
        <f t="shared" si="1"/>
        <v>0.5</v>
      </c>
      <c r="I21" s="98">
        <f t="shared" si="2"/>
        <v>3580</v>
      </c>
      <c r="J21" s="99" t="s">
        <v>19</v>
      </c>
      <c r="K21" s="85"/>
    </row>
    <row r="22" customFormat="1" ht="17" customHeight="1" spans="1:11">
      <c r="A22" s="85">
        <v>20</v>
      </c>
      <c r="B22" s="86" t="s">
        <v>1139</v>
      </c>
      <c r="C22" s="85" t="s">
        <v>1140</v>
      </c>
      <c r="D22" s="87">
        <v>2</v>
      </c>
      <c r="E22" s="88">
        <v>1737.16</v>
      </c>
      <c r="F22" s="87">
        <v>0</v>
      </c>
      <c r="G22" s="89">
        <f t="shared" si="0"/>
        <v>0</v>
      </c>
      <c r="H22" s="90">
        <f t="shared" si="1"/>
        <v>0.5</v>
      </c>
      <c r="I22" s="98">
        <f t="shared" si="2"/>
        <v>860</v>
      </c>
      <c r="J22" s="99" t="s">
        <v>19</v>
      </c>
      <c r="K22" s="85"/>
    </row>
    <row r="23" customFormat="1" ht="17" customHeight="1" spans="1:11">
      <c r="A23" s="85">
        <v>21</v>
      </c>
      <c r="B23" s="86" t="s">
        <v>1141</v>
      </c>
      <c r="C23" s="85" t="s">
        <v>1142</v>
      </c>
      <c r="D23" s="87">
        <v>163</v>
      </c>
      <c r="E23" s="88">
        <v>87747.97</v>
      </c>
      <c r="F23" s="87">
        <v>0</v>
      </c>
      <c r="G23" s="89">
        <f t="shared" si="0"/>
        <v>0</v>
      </c>
      <c r="H23" s="90">
        <f t="shared" si="1"/>
        <v>0.5</v>
      </c>
      <c r="I23" s="98">
        <f t="shared" si="2"/>
        <v>43870</v>
      </c>
      <c r="J23" s="99" t="s">
        <v>14</v>
      </c>
      <c r="K23" s="85"/>
    </row>
    <row r="24" customFormat="1" ht="17" customHeight="1" spans="1:11">
      <c r="A24" s="85">
        <v>22</v>
      </c>
      <c r="B24" s="86" t="s">
        <v>1143</v>
      </c>
      <c r="C24" s="85" t="s">
        <v>1144</v>
      </c>
      <c r="D24" s="87">
        <v>27</v>
      </c>
      <c r="E24" s="88">
        <v>11168.98</v>
      </c>
      <c r="F24" s="87">
        <v>0</v>
      </c>
      <c r="G24" s="89">
        <f t="shared" si="0"/>
        <v>0</v>
      </c>
      <c r="H24" s="90">
        <f t="shared" si="1"/>
        <v>0.5</v>
      </c>
      <c r="I24" s="98">
        <f t="shared" si="2"/>
        <v>5580</v>
      </c>
      <c r="J24" s="99" t="s">
        <v>19</v>
      </c>
      <c r="K24" s="85"/>
    </row>
    <row r="25" customFormat="1" ht="17" customHeight="1" spans="1:11">
      <c r="A25" s="85">
        <v>23</v>
      </c>
      <c r="B25" s="86" t="s">
        <v>1145</v>
      </c>
      <c r="C25" s="85" t="s">
        <v>1146</v>
      </c>
      <c r="D25" s="87">
        <v>171</v>
      </c>
      <c r="E25" s="88">
        <v>91162.7</v>
      </c>
      <c r="F25" s="87">
        <v>0</v>
      </c>
      <c r="G25" s="89">
        <f t="shared" si="0"/>
        <v>0</v>
      </c>
      <c r="H25" s="90">
        <f t="shared" si="1"/>
        <v>0.5</v>
      </c>
      <c r="I25" s="98">
        <f t="shared" si="2"/>
        <v>45580</v>
      </c>
      <c r="J25" s="99" t="s">
        <v>19</v>
      </c>
      <c r="K25" s="85"/>
    </row>
    <row r="26" customFormat="1" ht="17" customHeight="1" spans="1:11">
      <c r="A26" s="85">
        <v>24</v>
      </c>
      <c r="B26" s="86" t="s">
        <v>1147</v>
      </c>
      <c r="C26" s="85" t="s">
        <v>1148</v>
      </c>
      <c r="D26" s="87">
        <v>84</v>
      </c>
      <c r="E26" s="88">
        <v>46056.36</v>
      </c>
      <c r="F26" s="87">
        <v>0</v>
      </c>
      <c r="G26" s="89">
        <f t="shared" si="0"/>
        <v>0</v>
      </c>
      <c r="H26" s="90">
        <f t="shared" si="1"/>
        <v>0.5</v>
      </c>
      <c r="I26" s="98">
        <f t="shared" si="2"/>
        <v>23020</v>
      </c>
      <c r="J26" s="99" t="s">
        <v>19</v>
      </c>
      <c r="K26" s="85"/>
    </row>
    <row r="27" customFormat="1" ht="17" customHeight="1" spans="1:11">
      <c r="A27" s="85">
        <v>25</v>
      </c>
      <c r="B27" s="86" t="s">
        <v>1149</v>
      </c>
      <c r="C27" s="85" t="s">
        <v>1150</v>
      </c>
      <c r="D27" s="87">
        <v>76</v>
      </c>
      <c r="E27" s="88">
        <v>46840.24</v>
      </c>
      <c r="F27" s="87">
        <v>0</v>
      </c>
      <c r="G27" s="89">
        <f t="shared" si="0"/>
        <v>0</v>
      </c>
      <c r="H27" s="90">
        <f t="shared" si="1"/>
        <v>0.5</v>
      </c>
      <c r="I27" s="98">
        <f t="shared" si="2"/>
        <v>23420</v>
      </c>
      <c r="J27" s="99" t="s">
        <v>19</v>
      </c>
      <c r="K27" s="85"/>
    </row>
    <row r="28" customFormat="1" ht="17" customHeight="1" spans="1:11">
      <c r="A28" s="85">
        <v>26</v>
      </c>
      <c r="B28" s="86" t="s">
        <v>1151</v>
      </c>
      <c r="C28" s="85" t="s">
        <v>1152</v>
      </c>
      <c r="D28" s="87">
        <v>50</v>
      </c>
      <c r="E28" s="88">
        <v>13596.53</v>
      </c>
      <c r="F28" s="87">
        <v>0</v>
      </c>
      <c r="G28" s="89">
        <f t="shared" si="0"/>
        <v>0</v>
      </c>
      <c r="H28" s="90">
        <f t="shared" si="1"/>
        <v>0.5</v>
      </c>
      <c r="I28" s="98">
        <f t="shared" si="2"/>
        <v>6790</v>
      </c>
      <c r="J28" s="99" t="s">
        <v>19</v>
      </c>
      <c r="K28" s="85"/>
    </row>
    <row r="29" customFormat="1" ht="17" customHeight="1" spans="1:11">
      <c r="A29" s="85">
        <v>27</v>
      </c>
      <c r="B29" s="86" t="s">
        <v>1153</v>
      </c>
      <c r="C29" s="85" t="s">
        <v>1154</v>
      </c>
      <c r="D29" s="87">
        <v>16</v>
      </c>
      <c r="E29" s="88">
        <v>14602.88</v>
      </c>
      <c r="F29" s="87">
        <v>0</v>
      </c>
      <c r="G29" s="89">
        <f t="shared" si="0"/>
        <v>0</v>
      </c>
      <c r="H29" s="90">
        <f t="shared" si="1"/>
        <v>0.5</v>
      </c>
      <c r="I29" s="98">
        <f t="shared" si="2"/>
        <v>7300</v>
      </c>
      <c r="J29" s="99" t="s">
        <v>19</v>
      </c>
      <c r="K29" s="85"/>
    </row>
    <row r="30" customFormat="1" ht="17" customHeight="1" spans="1:11">
      <c r="A30" s="85">
        <v>28</v>
      </c>
      <c r="B30" s="86" t="s">
        <v>1155</v>
      </c>
      <c r="C30" s="85" t="s">
        <v>1156</v>
      </c>
      <c r="D30" s="87">
        <v>56</v>
      </c>
      <c r="E30" s="88">
        <v>32431.98</v>
      </c>
      <c r="F30" s="87">
        <v>0</v>
      </c>
      <c r="G30" s="89">
        <f t="shared" si="0"/>
        <v>0</v>
      </c>
      <c r="H30" s="90">
        <f t="shared" si="1"/>
        <v>0.5</v>
      </c>
      <c r="I30" s="98">
        <f t="shared" si="2"/>
        <v>16210</v>
      </c>
      <c r="J30" s="99" t="s">
        <v>19</v>
      </c>
      <c r="K30" s="85"/>
    </row>
    <row r="31" customFormat="1" ht="17" customHeight="1" spans="1:11">
      <c r="A31" s="85">
        <v>29</v>
      </c>
      <c r="B31" s="86" t="s">
        <v>1157</v>
      </c>
      <c r="C31" s="85" t="s">
        <v>1158</v>
      </c>
      <c r="D31" s="87">
        <v>35</v>
      </c>
      <c r="E31" s="88">
        <v>11769.23</v>
      </c>
      <c r="F31" s="87">
        <v>0</v>
      </c>
      <c r="G31" s="89">
        <f t="shared" si="0"/>
        <v>0</v>
      </c>
      <c r="H31" s="90">
        <f t="shared" si="1"/>
        <v>0.5</v>
      </c>
      <c r="I31" s="98">
        <f t="shared" si="2"/>
        <v>5880</v>
      </c>
      <c r="J31" s="99" t="s">
        <v>19</v>
      </c>
      <c r="K31" s="85"/>
    </row>
    <row r="32" customFormat="1" ht="17" customHeight="1" spans="1:11">
      <c r="A32" s="85">
        <v>30</v>
      </c>
      <c r="B32" s="86" t="s">
        <v>1159</v>
      </c>
      <c r="C32" s="85" t="s">
        <v>1160</v>
      </c>
      <c r="D32" s="87">
        <v>97</v>
      </c>
      <c r="E32" s="88">
        <v>43456.86</v>
      </c>
      <c r="F32" s="87">
        <v>0</v>
      </c>
      <c r="G32" s="89">
        <f t="shared" si="0"/>
        <v>0</v>
      </c>
      <c r="H32" s="90">
        <f t="shared" si="1"/>
        <v>0.5</v>
      </c>
      <c r="I32" s="98">
        <f t="shared" si="2"/>
        <v>21720</v>
      </c>
      <c r="J32" s="99" t="s">
        <v>19</v>
      </c>
      <c r="K32" s="85"/>
    </row>
    <row r="33" customFormat="1" ht="17" customHeight="1" spans="1:11">
      <c r="A33" s="85">
        <v>31</v>
      </c>
      <c r="B33" s="86" t="s">
        <v>1161</v>
      </c>
      <c r="C33" s="85" t="s">
        <v>1162</v>
      </c>
      <c r="D33" s="87">
        <v>77</v>
      </c>
      <c r="E33" s="88">
        <v>30376.65</v>
      </c>
      <c r="F33" s="87">
        <v>0</v>
      </c>
      <c r="G33" s="89">
        <f t="shared" si="0"/>
        <v>0</v>
      </c>
      <c r="H33" s="90">
        <f t="shared" si="1"/>
        <v>0.5</v>
      </c>
      <c r="I33" s="98">
        <f t="shared" si="2"/>
        <v>15180</v>
      </c>
      <c r="J33" s="99" t="s">
        <v>19</v>
      </c>
      <c r="K33" s="85"/>
    </row>
    <row r="34" customFormat="1" ht="17" customHeight="1" spans="1:11">
      <c r="A34" s="85">
        <v>32</v>
      </c>
      <c r="B34" s="86" t="s">
        <v>1163</v>
      </c>
      <c r="C34" s="85" t="s">
        <v>1164</v>
      </c>
      <c r="D34" s="87">
        <v>44</v>
      </c>
      <c r="E34" s="88">
        <v>22231</v>
      </c>
      <c r="F34" s="87">
        <v>0</v>
      </c>
      <c r="G34" s="89">
        <f t="shared" si="0"/>
        <v>0</v>
      </c>
      <c r="H34" s="90">
        <f t="shared" si="1"/>
        <v>0.5</v>
      </c>
      <c r="I34" s="98">
        <f t="shared" si="2"/>
        <v>11110</v>
      </c>
      <c r="J34" s="99" t="s">
        <v>14</v>
      </c>
      <c r="K34" s="85"/>
    </row>
    <row r="35" customFormat="1" ht="17" customHeight="1" spans="1:11">
      <c r="A35" s="85">
        <v>33</v>
      </c>
      <c r="B35" s="86" t="s">
        <v>1165</v>
      </c>
      <c r="C35" s="85" t="s">
        <v>1166</v>
      </c>
      <c r="D35" s="87">
        <v>23</v>
      </c>
      <c r="E35" s="88">
        <v>6666.54</v>
      </c>
      <c r="F35" s="87">
        <v>0</v>
      </c>
      <c r="G35" s="89">
        <f t="shared" si="0"/>
        <v>0</v>
      </c>
      <c r="H35" s="90">
        <f t="shared" si="1"/>
        <v>0.5</v>
      </c>
      <c r="I35" s="98">
        <f t="shared" si="2"/>
        <v>3330</v>
      </c>
      <c r="J35" s="99" t="s">
        <v>19</v>
      </c>
      <c r="K35" s="85"/>
    </row>
    <row r="36" customFormat="1" ht="17" customHeight="1" spans="1:11">
      <c r="A36" s="85">
        <v>34</v>
      </c>
      <c r="B36" s="86" t="s">
        <v>1167</v>
      </c>
      <c r="C36" s="85" t="s">
        <v>1168</v>
      </c>
      <c r="D36" s="87">
        <v>147</v>
      </c>
      <c r="E36" s="88">
        <v>61735.44</v>
      </c>
      <c r="F36" s="87">
        <v>0</v>
      </c>
      <c r="G36" s="89">
        <f t="shared" si="0"/>
        <v>0</v>
      </c>
      <c r="H36" s="90">
        <f t="shared" si="1"/>
        <v>0.5</v>
      </c>
      <c r="I36" s="98">
        <f t="shared" si="2"/>
        <v>30860</v>
      </c>
      <c r="J36" s="99" t="s">
        <v>19</v>
      </c>
      <c r="K36" s="85"/>
    </row>
    <row r="37" customFormat="1" ht="17" customHeight="1" spans="1:11">
      <c r="A37" s="85">
        <v>35</v>
      </c>
      <c r="B37" s="86" t="s">
        <v>1169</v>
      </c>
      <c r="C37" s="85" t="s">
        <v>1170</v>
      </c>
      <c r="D37" s="87">
        <v>28</v>
      </c>
      <c r="E37" s="88">
        <v>17626.55</v>
      </c>
      <c r="F37" s="87">
        <v>0</v>
      </c>
      <c r="G37" s="89">
        <f t="shared" si="0"/>
        <v>0</v>
      </c>
      <c r="H37" s="90">
        <f t="shared" si="1"/>
        <v>0.5</v>
      </c>
      <c r="I37" s="98">
        <f t="shared" si="2"/>
        <v>8810</v>
      </c>
      <c r="J37" s="99" t="s">
        <v>19</v>
      </c>
      <c r="K37" s="85"/>
    </row>
    <row r="38" customFormat="1" ht="17" customHeight="1" spans="1:11">
      <c r="A38" s="85">
        <v>36</v>
      </c>
      <c r="B38" s="86" t="s">
        <v>1171</v>
      </c>
      <c r="C38" s="85" t="s">
        <v>1172</v>
      </c>
      <c r="D38" s="87">
        <v>85</v>
      </c>
      <c r="E38" s="88">
        <v>12473.79</v>
      </c>
      <c r="F38" s="87">
        <v>0</v>
      </c>
      <c r="G38" s="89">
        <f t="shared" si="0"/>
        <v>0</v>
      </c>
      <c r="H38" s="90">
        <f t="shared" si="1"/>
        <v>0.5</v>
      </c>
      <c r="I38" s="98">
        <f t="shared" si="2"/>
        <v>6230</v>
      </c>
      <c r="J38" s="99" t="s">
        <v>19</v>
      </c>
      <c r="K38" s="85"/>
    </row>
    <row r="39" customFormat="1" ht="17" customHeight="1" spans="1:11">
      <c r="A39" s="85">
        <v>37</v>
      </c>
      <c r="B39" s="86" t="s">
        <v>1173</v>
      </c>
      <c r="C39" s="85" t="s">
        <v>1174</v>
      </c>
      <c r="D39" s="87">
        <v>44</v>
      </c>
      <c r="E39" s="88">
        <v>42689.62</v>
      </c>
      <c r="F39" s="87">
        <v>0</v>
      </c>
      <c r="G39" s="89">
        <f t="shared" si="0"/>
        <v>0</v>
      </c>
      <c r="H39" s="90">
        <f t="shared" si="1"/>
        <v>0.5</v>
      </c>
      <c r="I39" s="98">
        <f t="shared" si="2"/>
        <v>21340</v>
      </c>
      <c r="J39" s="99" t="s">
        <v>19</v>
      </c>
      <c r="K39" s="85"/>
    </row>
    <row r="40" customFormat="1" ht="17" customHeight="1" spans="1:11">
      <c r="A40" s="85">
        <v>38</v>
      </c>
      <c r="B40" s="86" t="s">
        <v>1175</v>
      </c>
      <c r="C40" s="85" t="s">
        <v>1176</v>
      </c>
      <c r="D40" s="87">
        <v>8</v>
      </c>
      <c r="E40" s="88">
        <v>2322.02</v>
      </c>
      <c r="F40" s="87">
        <v>0</v>
      </c>
      <c r="G40" s="89">
        <f t="shared" si="0"/>
        <v>0</v>
      </c>
      <c r="H40" s="90">
        <f t="shared" si="1"/>
        <v>0.5</v>
      </c>
      <c r="I40" s="98">
        <f t="shared" si="2"/>
        <v>1160</v>
      </c>
      <c r="J40" s="99" t="s">
        <v>19</v>
      </c>
      <c r="K40" s="85"/>
    </row>
    <row r="41" customFormat="1" ht="17" customHeight="1" spans="1:11">
      <c r="A41" s="85">
        <v>39</v>
      </c>
      <c r="B41" s="86" t="s">
        <v>1177</v>
      </c>
      <c r="C41" s="85" t="s">
        <v>1178</v>
      </c>
      <c r="D41" s="87">
        <v>27</v>
      </c>
      <c r="E41" s="88">
        <v>7397.7</v>
      </c>
      <c r="F41" s="87">
        <v>0</v>
      </c>
      <c r="G41" s="89">
        <f t="shared" si="0"/>
        <v>0</v>
      </c>
      <c r="H41" s="90">
        <f t="shared" si="1"/>
        <v>0.5</v>
      </c>
      <c r="I41" s="98">
        <f t="shared" si="2"/>
        <v>3690</v>
      </c>
      <c r="J41" s="99" t="s">
        <v>19</v>
      </c>
      <c r="K41" s="85"/>
    </row>
    <row r="42" customFormat="1" ht="17" customHeight="1" spans="1:11">
      <c r="A42" s="85">
        <v>40</v>
      </c>
      <c r="B42" s="86" t="s">
        <v>1179</v>
      </c>
      <c r="C42" s="85" t="s">
        <v>1180</v>
      </c>
      <c r="D42" s="87">
        <v>92</v>
      </c>
      <c r="E42" s="88">
        <v>41809.7</v>
      </c>
      <c r="F42" s="87">
        <v>0</v>
      </c>
      <c r="G42" s="89">
        <f t="shared" si="0"/>
        <v>0</v>
      </c>
      <c r="H42" s="90">
        <f t="shared" si="1"/>
        <v>0.5</v>
      </c>
      <c r="I42" s="98">
        <f t="shared" si="2"/>
        <v>20900</v>
      </c>
      <c r="J42" s="99" t="s">
        <v>19</v>
      </c>
      <c r="K42" s="85"/>
    </row>
    <row r="43" customFormat="1" ht="17" customHeight="1" spans="1:11">
      <c r="A43" s="85">
        <v>41</v>
      </c>
      <c r="B43" s="86" t="s">
        <v>1181</v>
      </c>
      <c r="C43" s="85" t="s">
        <v>1182</v>
      </c>
      <c r="D43" s="87">
        <v>3</v>
      </c>
      <c r="E43" s="88">
        <v>1538.15</v>
      </c>
      <c r="F43" s="87">
        <v>0</v>
      </c>
      <c r="G43" s="89">
        <f t="shared" si="0"/>
        <v>0</v>
      </c>
      <c r="H43" s="90">
        <f t="shared" si="1"/>
        <v>0.5</v>
      </c>
      <c r="I43" s="98">
        <f t="shared" si="2"/>
        <v>760</v>
      </c>
      <c r="J43" s="99" t="s">
        <v>19</v>
      </c>
      <c r="K43" s="85"/>
    </row>
    <row r="44" customFormat="1" ht="17" customHeight="1" spans="1:11">
      <c r="A44" s="85">
        <v>42</v>
      </c>
      <c r="B44" s="91" t="s">
        <v>1183</v>
      </c>
      <c r="C44" s="92" t="s">
        <v>1184</v>
      </c>
      <c r="D44" s="93">
        <v>146</v>
      </c>
      <c r="E44" s="94">
        <v>18945.02</v>
      </c>
      <c r="F44" s="93">
        <v>0</v>
      </c>
      <c r="G44" s="89">
        <f t="shared" si="0"/>
        <v>0</v>
      </c>
      <c r="H44" s="90">
        <f t="shared" si="1"/>
        <v>0.5</v>
      </c>
      <c r="I44" s="98">
        <f t="shared" si="2"/>
        <v>9470</v>
      </c>
      <c r="J44" s="99" t="s">
        <v>19</v>
      </c>
      <c r="K44" s="92"/>
    </row>
    <row r="45" customFormat="1" ht="17" customHeight="1" spans="1:11">
      <c r="A45" s="85">
        <v>43</v>
      </c>
      <c r="B45" s="86" t="s">
        <v>1185</v>
      </c>
      <c r="C45" s="85" t="s">
        <v>1186</v>
      </c>
      <c r="D45" s="87">
        <v>172</v>
      </c>
      <c r="E45" s="88">
        <v>61052.48</v>
      </c>
      <c r="F45" s="87">
        <v>0</v>
      </c>
      <c r="G45" s="89">
        <f t="shared" si="0"/>
        <v>0</v>
      </c>
      <c r="H45" s="90">
        <f t="shared" si="1"/>
        <v>0.5</v>
      </c>
      <c r="I45" s="98">
        <f t="shared" si="2"/>
        <v>30520</v>
      </c>
      <c r="J45" s="99" t="s">
        <v>19</v>
      </c>
      <c r="K45" s="85"/>
    </row>
    <row r="46" customFormat="1" ht="17" customHeight="1" spans="1:11">
      <c r="A46" s="85">
        <v>44</v>
      </c>
      <c r="B46" s="86" t="s">
        <v>1187</v>
      </c>
      <c r="C46" s="85" t="s">
        <v>1188</v>
      </c>
      <c r="D46" s="87">
        <v>46</v>
      </c>
      <c r="E46" s="88">
        <v>15338.44</v>
      </c>
      <c r="F46" s="87">
        <v>0</v>
      </c>
      <c r="G46" s="89">
        <f t="shared" si="0"/>
        <v>0</v>
      </c>
      <c r="H46" s="90">
        <f t="shared" si="1"/>
        <v>0.5</v>
      </c>
      <c r="I46" s="98">
        <f t="shared" si="2"/>
        <v>7660</v>
      </c>
      <c r="J46" s="99" t="s">
        <v>19</v>
      </c>
      <c r="K46" s="85"/>
    </row>
    <row r="47" customFormat="1" ht="17" customHeight="1" spans="1:11">
      <c r="A47" s="85">
        <v>45</v>
      </c>
      <c r="B47" s="86" t="s">
        <v>1189</v>
      </c>
      <c r="C47" s="85" t="s">
        <v>1190</v>
      </c>
      <c r="D47" s="87">
        <v>130</v>
      </c>
      <c r="E47" s="88">
        <v>106576.91</v>
      </c>
      <c r="F47" s="87">
        <v>0</v>
      </c>
      <c r="G47" s="89">
        <f t="shared" si="0"/>
        <v>0</v>
      </c>
      <c r="H47" s="90">
        <f t="shared" si="1"/>
        <v>0.5</v>
      </c>
      <c r="I47" s="98">
        <f t="shared" si="2"/>
        <v>53280</v>
      </c>
      <c r="J47" s="99" t="s">
        <v>19</v>
      </c>
      <c r="K47" s="85"/>
    </row>
    <row r="48" customFormat="1" ht="17" customHeight="1" spans="1:11">
      <c r="A48" s="85">
        <v>46</v>
      </c>
      <c r="B48" s="86" t="s">
        <v>1191</v>
      </c>
      <c r="C48" s="85" t="s">
        <v>1192</v>
      </c>
      <c r="D48" s="87">
        <v>30</v>
      </c>
      <c r="E48" s="88">
        <v>9197.52</v>
      </c>
      <c r="F48" s="87">
        <v>0</v>
      </c>
      <c r="G48" s="89">
        <f t="shared" si="0"/>
        <v>0</v>
      </c>
      <c r="H48" s="90">
        <f t="shared" si="1"/>
        <v>0.5</v>
      </c>
      <c r="I48" s="98">
        <f t="shared" si="2"/>
        <v>4590</v>
      </c>
      <c r="J48" s="99" t="s">
        <v>19</v>
      </c>
      <c r="K48" s="85"/>
    </row>
    <row r="49" customFormat="1" ht="17" customHeight="1" spans="1:11">
      <c r="A49" s="85">
        <v>47</v>
      </c>
      <c r="B49" s="86" t="s">
        <v>1193</v>
      </c>
      <c r="C49" s="85" t="s">
        <v>1194</v>
      </c>
      <c r="D49" s="87">
        <v>27</v>
      </c>
      <c r="E49" s="88">
        <v>10582.29</v>
      </c>
      <c r="F49" s="87">
        <v>0</v>
      </c>
      <c r="G49" s="89">
        <f t="shared" si="0"/>
        <v>0</v>
      </c>
      <c r="H49" s="90">
        <f t="shared" si="1"/>
        <v>0.5</v>
      </c>
      <c r="I49" s="98">
        <f t="shared" si="2"/>
        <v>5290</v>
      </c>
      <c r="J49" s="99" t="s">
        <v>14</v>
      </c>
      <c r="K49" s="85"/>
    </row>
    <row r="50" customFormat="1" ht="17" customHeight="1" spans="1:11">
      <c r="A50" s="85">
        <v>48</v>
      </c>
      <c r="B50" s="87" t="s">
        <v>1195</v>
      </c>
      <c r="C50" s="88" t="s">
        <v>1196</v>
      </c>
      <c r="D50" s="87">
        <v>11</v>
      </c>
      <c r="E50" s="95">
        <v>3193.8</v>
      </c>
      <c r="F50" s="87">
        <v>0</v>
      </c>
      <c r="G50" s="89">
        <f t="shared" si="0"/>
        <v>0</v>
      </c>
      <c r="H50" s="90">
        <f t="shared" si="1"/>
        <v>0.5</v>
      </c>
      <c r="I50" s="98">
        <f t="shared" si="2"/>
        <v>1590</v>
      </c>
      <c r="J50" s="101" t="s">
        <v>19</v>
      </c>
      <c r="K50" s="85"/>
    </row>
    <row r="51" customFormat="1" ht="17" customHeight="1" spans="1:11">
      <c r="A51" s="85">
        <v>49</v>
      </c>
      <c r="B51" s="86" t="s">
        <v>1197</v>
      </c>
      <c r="C51" s="85" t="s">
        <v>1198</v>
      </c>
      <c r="D51" s="87">
        <v>336</v>
      </c>
      <c r="E51" s="88">
        <v>150193.77</v>
      </c>
      <c r="F51" s="87">
        <v>0</v>
      </c>
      <c r="G51" s="89">
        <f t="shared" si="0"/>
        <v>0</v>
      </c>
      <c r="H51" s="90">
        <f t="shared" si="1"/>
        <v>0.5</v>
      </c>
      <c r="I51" s="98">
        <f t="shared" si="2"/>
        <v>75090</v>
      </c>
      <c r="J51" s="101" t="s">
        <v>19</v>
      </c>
      <c r="K51" s="85"/>
    </row>
    <row r="52" customFormat="1" ht="17" customHeight="1" spans="1:11">
      <c r="A52" s="85">
        <v>50</v>
      </c>
      <c r="B52" s="86" t="s">
        <v>1199</v>
      </c>
      <c r="C52" s="85" t="s">
        <v>1200</v>
      </c>
      <c r="D52" s="87">
        <v>19</v>
      </c>
      <c r="E52" s="88">
        <v>15851.74</v>
      </c>
      <c r="F52" s="87">
        <v>0</v>
      </c>
      <c r="G52" s="89">
        <f t="shared" si="0"/>
        <v>0</v>
      </c>
      <c r="H52" s="90">
        <f t="shared" si="1"/>
        <v>0.5</v>
      </c>
      <c r="I52" s="98">
        <f t="shared" si="2"/>
        <v>7920</v>
      </c>
      <c r="J52" s="99" t="s">
        <v>19</v>
      </c>
      <c r="K52" s="85"/>
    </row>
    <row r="53" customFormat="1" ht="17" customHeight="1" spans="1:11">
      <c r="A53" s="85">
        <v>51</v>
      </c>
      <c r="B53" s="86" t="s">
        <v>1201</v>
      </c>
      <c r="C53" s="85" t="s">
        <v>1202</v>
      </c>
      <c r="D53" s="87">
        <v>90</v>
      </c>
      <c r="E53" s="88">
        <v>75807.62</v>
      </c>
      <c r="F53" s="87">
        <v>0</v>
      </c>
      <c r="G53" s="89">
        <f t="shared" si="0"/>
        <v>0</v>
      </c>
      <c r="H53" s="90">
        <f t="shared" si="1"/>
        <v>0.5</v>
      </c>
      <c r="I53" s="98">
        <f t="shared" si="2"/>
        <v>37900</v>
      </c>
      <c r="J53" s="99" t="s">
        <v>19</v>
      </c>
      <c r="K53" s="85"/>
    </row>
    <row r="54" customFormat="1" ht="17" customHeight="1" spans="1:11">
      <c r="A54" s="85">
        <v>52</v>
      </c>
      <c r="B54" s="86" t="s">
        <v>1203</v>
      </c>
      <c r="C54" s="85" t="s">
        <v>1204</v>
      </c>
      <c r="D54" s="87">
        <v>52</v>
      </c>
      <c r="E54" s="88">
        <v>31094.6</v>
      </c>
      <c r="F54" s="87">
        <v>0</v>
      </c>
      <c r="G54" s="89">
        <f t="shared" si="0"/>
        <v>0</v>
      </c>
      <c r="H54" s="90">
        <f t="shared" si="1"/>
        <v>0.5</v>
      </c>
      <c r="I54" s="98">
        <f t="shared" si="2"/>
        <v>15540</v>
      </c>
      <c r="J54" s="99" t="s">
        <v>19</v>
      </c>
      <c r="K54" s="85"/>
    </row>
    <row r="55" customFormat="1" ht="17" customHeight="1" spans="1:11">
      <c r="A55" s="85">
        <v>53</v>
      </c>
      <c r="B55" s="86" t="s">
        <v>1205</v>
      </c>
      <c r="C55" s="85" t="s">
        <v>1206</v>
      </c>
      <c r="D55" s="87">
        <v>42</v>
      </c>
      <c r="E55" s="88">
        <v>21517.82</v>
      </c>
      <c r="F55" s="87">
        <v>0</v>
      </c>
      <c r="G55" s="89">
        <f t="shared" si="0"/>
        <v>0</v>
      </c>
      <c r="H55" s="90">
        <f t="shared" si="1"/>
        <v>0.5</v>
      </c>
      <c r="I55" s="98">
        <f t="shared" si="2"/>
        <v>10750</v>
      </c>
      <c r="J55" s="99" t="s">
        <v>19</v>
      </c>
      <c r="K55" s="85"/>
    </row>
    <row r="56" customFormat="1" ht="17" customHeight="1" spans="1:11">
      <c r="A56" s="85">
        <v>54</v>
      </c>
      <c r="B56" s="86" t="s">
        <v>1207</v>
      </c>
      <c r="C56" s="85" t="s">
        <v>1208</v>
      </c>
      <c r="D56" s="87">
        <v>84</v>
      </c>
      <c r="E56" s="88">
        <v>39122.81</v>
      </c>
      <c r="F56" s="87">
        <v>0</v>
      </c>
      <c r="G56" s="89">
        <f t="shared" si="0"/>
        <v>0</v>
      </c>
      <c r="H56" s="90">
        <f t="shared" si="1"/>
        <v>0.5</v>
      </c>
      <c r="I56" s="98">
        <f t="shared" si="2"/>
        <v>19560</v>
      </c>
      <c r="J56" s="99" t="s">
        <v>19</v>
      </c>
      <c r="K56" s="85"/>
    </row>
    <row r="57" customFormat="1" ht="17" customHeight="1" spans="1:11">
      <c r="A57" s="85">
        <v>55</v>
      </c>
      <c r="B57" s="86" t="s">
        <v>1209</v>
      </c>
      <c r="C57" s="85" t="s">
        <v>1210</v>
      </c>
      <c r="D57" s="87">
        <v>1080</v>
      </c>
      <c r="E57" s="88">
        <v>422186.68</v>
      </c>
      <c r="F57" s="87">
        <v>0</v>
      </c>
      <c r="G57" s="89">
        <f t="shared" si="0"/>
        <v>0</v>
      </c>
      <c r="H57" s="90">
        <f t="shared" si="1"/>
        <v>0.5</v>
      </c>
      <c r="I57" s="98">
        <f t="shared" si="2"/>
        <v>211090</v>
      </c>
      <c r="J57" s="99" t="s">
        <v>19</v>
      </c>
      <c r="K57" s="85"/>
    </row>
    <row r="58" customFormat="1" ht="17" customHeight="1" spans="1:11">
      <c r="A58" s="85">
        <v>56</v>
      </c>
      <c r="B58" s="86" t="s">
        <v>1211</v>
      </c>
      <c r="C58" s="85" t="s">
        <v>1212</v>
      </c>
      <c r="D58" s="87">
        <v>3</v>
      </c>
      <c r="E58" s="88">
        <v>2016.46</v>
      </c>
      <c r="F58" s="87">
        <v>0</v>
      </c>
      <c r="G58" s="89">
        <f t="shared" si="0"/>
        <v>0</v>
      </c>
      <c r="H58" s="90">
        <f t="shared" si="1"/>
        <v>0.5</v>
      </c>
      <c r="I58" s="98">
        <f t="shared" si="2"/>
        <v>1000</v>
      </c>
      <c r="J58" s="99" t="s">
        <v>14</v>
      </c>
      <c r="K58" s="85"/>
    </row>
    <row r="59" customFormat="1" ht="17" customHeight="1" spans="1:11">
      <c r="A59" s="85">
        <v>57</v>
      </c>
      <c r="B59" s="86" t="s">
        <v>1213</v>
      </c>
      <c r="C59" s="85" t="s">
        <v>1214</v>
      </c>
      <c r="D59" s="87">
        <v>34</v>
      </c>
      <c r="E59" s="88">
        <v>17132.4</v>
      </c>
      <c r="F59" s="87">
        <v>0</v>
      </c>
      <c r="G59" s="89">
        <f t="shared" si="0"/>
        <v>0</v>
      </c>
      <c r="H59" s="90">
        <f t="shared" si="1"/>
        <v>0.5</v>
      </c>
      <c r="I59" s="98">
        <f t="shared" si="2"/>
        <v>8560</v>
      </c>
      <c r="J59" s="99" t="s">
        <v>19</v>
      </c>
      <c r="K59" s="85"/>
    </row>
    <row r="60" customFormat="1" ht="17" customHeight="1" spans="1:11">
      <c r="A60" s="85">
        <v>58</v>
      </c>
      <c r="B60" s="86" t="s">
        <v>1215</v>
      </c>
      <c r="C60" s="85" t="s">
        <v>1216</v>
      </c>
      <c r="D60" s="87">
        <v>47</v>
      </c>
      <c r="E60" s="88">
        <v>17703.97</v>
      </c>
      <c r="F60" s="87">
        <v>0</v>
      </c>
      <c r="G60" s="89">
        <f t="shared" si="0"/>
        <v>0</v>
      </c>
      <c r="H60" s="90">
        <f t="shared" si="1"/>
        <v>0.5</v>
      </c>
      <c r="I60" s="98">
        <f t="shared" si="2"/>
        <v>8850</v>
      </c>
      <c r="J60" s="99" t="s">
        <v>14</v>
      </c>
      <c r="K60" s="85"/>
    </row>
    <row r="61" customFormat="1" ht="17" customHeight="1" spans="1:11">
      <c r="A61" s="85">
        <v>59</v>
      </c>
      <c r="B61" s="86" t="s">
        <v>1217</v>
      </c>
      <c r="C61" s="85" t="s">
        <v>1218</v>
      </c>
      <c r="D61" s="87">
        <v>35</v>
      </c>
      <c r="E61" s="88">
        <v>17190.12</v>
      </c>
      <c r="F61" s="87">
        <v>0</v>
      </c>
      <c r="G61" s="89">
        <f t="shared" si="0"/>
        <v>0</v>
      </c>
      <c r="H61" s="90">
        <f t="shared" si="1"/>
        <v>0.5</v>
      </c>
      <c r="I61" s="98">
        <f t="shared" si="2"/>
        <v>8590</v>
      </c>
      <c r="J61" s="99" t="s">
        <v>14</v>
      </c>
      <c r="K61" s="85"/>
    </row>
    <row r="62" customFormat="1" ht="17" customHeight="1" spans="1:11">
      <c r="A62" s="85">
        <v>60</v>
      </c>
      <c r="B62" s="86" t="s">
        <v>1219</v>
      </c>
      <c r="C62" s="85" t="s">
        <v>1220</v>
      </c>
      <c r="D62" s="87">
        <v>11</v>
      </c>
      <c r="E62" s="88">
        <v>17777.32</v>
      </c>
      <c r="F62" s="87">
        <v>0</v>
      </c>
      <c r="G62" s="89">
        <f t="shared" si="0"/>
        <v>0</v>
      </c>
      <c r="H62" s="90">
        <f t="shared" si="1"/>
        <v>0.5</v>
      </c>
      <c r="I62" s="98">
        <f t="shared" si="2"/>
        <v>8880</v>
      </c>
      <c r="J62" s="99" t="s">
        <v>19</v>
      </c>
      <c r="K62" s="85"/>
    </row>
    <row r="63" customFormat="1" ht="17" customHeight="1" spans="1:11">
      <c r="A63" s="85">
        <v>61</v>
      </c>
      <c r="B63" s="86" t="s">
        <v>1221</v>
      </c>
      <c r="C63" s="85" t="s">
        <v>1222</v>
      </c>
      <c r="D63" s="87">
        <v>33</v>
      </c>
      <c r="E63" s="88">
        <v>8697.48</v>
      </c>
      <c r="F63" s="87">
        <v>0</v>
      </c>
      <c r="G63" s="89">
        <f t="shared" si="0"/>
        <v>0</v>
      </c>
      <c r="H63" s="90">
        <f t="shared" si="1"/>
        <v>0.5</v>
      </c>
      <c r="I63" s="98">
        <f t="shared" si="2"/>
        <v>4340</v>
      </c>
      <c r="J63" s="99" t="s">
        <v>19</v>
      </c>
      <c r="K63" s="85"/>
    </row>
    <row r="64" customFormat="1" ht="17" customHeight="1" spans="1:11">
      <c r="A64" s="85">
        <v>62</v>
      </c>
      <c r="B64" s="86" t="s">
        <v>1223</v>
      </c>
      <c r="C64" s="85" t="s">
        <v>1224</v>
      </c>
      <c r="D64" s="87">
        <v>17</v>
      </c>
      <c r="E64" s="88">
        <v>3480.36</v>
      </c>
      <c r="F64" s="87">
        <v>0</v>
      </c>
      <c r="G64" s="89">
        <f t="shared" si="0"/>
        <v>0</v>
      </c>
      <c r="H64" s="90">
        <f t="shared" si="1"/>
        <v>0.5</v>
      </c>
      <c r="I64" s="98">
        <f t="shared" si="2"/>
        <v>1740</v>
      </c>
      <c r="J64" s="99" t="s">
        <v>19</v>
      </c>
      <c r="K64" s="85"/>
    </row>
    <row r="65" customFormat="1" ht="17" customHeight="1" spans="1:11">
      <c r="A65" s="85">
        <v>63</v>
      </c>
      <c r="B65" s="86" t="s">
        <v>1225</v>
      </c>
      <c r="C65" s="85" t="s">
        <v>1226</v>
      </c>
      <c r="D65" s="87">
        <v>16</v>
      </c>
      <c r="E65" s="88">
        <v>3893.81</v>
      </c>
      <c r="F65" s="87">
        <v>0</v>
      </c>
      <c r="G65" s="89">
        <f t="shared" si="0"/>
        <v>0</v>
      </c>
      <c r="H65" s="90">
        <f t="shared" si="1"/>
        <v>0.5</v>
      </c>
      <c r="I65" s="98">
        <f t="shared" si="2"/>
        <v>1940</v>
      </c>
      <c r="J65" s="99" t="s">
        <v>19</v>
      </c>
      <c r="K65" s="85"/>
    </row>
    <row r="66" customFormat="1" ht="17" customHeight="1" spans="1:11">
      <c r="A66" s="85">
        <v>64</v>
      </c>
      <c r="B66" s="86" t="s">
        <v>1227</v>
      </c>
      <c r="C66" s="85" t="s">
        <v>1228</v>
      </c>
      <c r="D66" s="87">
        <v>359</v>
      </c>
      <c r="E66" s="88">
        <v>105690.63</v>
      </c>
      <c r="F66" s="87">
        <v>0</v>
      </c>
      <c r="G66" s="89">
        <f t="shared" si="0"/>
        <v>0</v>
      </c>
      <c r="H66" s="90">
        <f t="shared" si="1"/>
        <v>0.5</v>
      </c>
      <c r="I66" s="98">
        <f t="shared" si="2"/>
        <v>52840</v>
      </c>
      <c r="J66" s="99" t="s">
        <v>19</v>
      </c>
      <c r="K66" s="85"/>
    </row>
    <row r="67" customFormat="1" ht="17" customHeight="1" spans="1:11">
      <c r="A67" s="85">
        <v>65</v>
      </c>
      <c r="B67" s="86" t="s">
        <v>1229</v>
      </c>
      <c r="C67" s="85" t="s">
        <v>1230</v>
      </c>
      <c r="D67" s="87">
        <v>112</v>
      </c>
      <c r="E67" s="88">
        <v>57185.64</v>
      </c>
      <c r="F67" s="87">
        <v>0</v>
      </c>
      <c r="G67" s="89">
        <f t="shared" ref="G67:G130" si="3">F67/(F67+D67)*100%</f>
        <v>0</v>
      </c>
      <c r="H67" s="90">
        <f t="shared" ref="H67:H130" si="4">(3.23%-G67)/3.23%*50%</f>
        <v>0.5</v>
      </c>
      <c r="I67" s="98">
        <f t="shared" ref="I67:I130" si="5">ROUNDDOWN(H67*E67,-1)</f>
        <v>28590</v>
      </c>
      <c r="J67" s="99" t="s">
        <v>19</v>
      </c>
      <c r="K67" s="85"/>
    </row>
    <row r="68" customFormat="1" ht="17" customHeight="1" spans="1:11">
      <c r="A68" s="85">
        <v>66</v>
      </c>
      <c r="B68" s="86" t="s">
        <v>1231</v>
      </c>
      <c r="C68" s="85" t="s">
        <v>1232</v>
      </c>
      <c r="D68" s="87">
        <v>14</v>
      </c>
      <c r="E68" s="88">
        <v>4660.16</v>
      </c>
      <c r="F68" s="87">
        <v>0</v>
      </c>
      <c r="G68" s="89">
        <f t="shared" si="3"/>
        <v>0</v>
      </c>
      <c r="H68" s="90">
        <f t="shared" si="4"/>
        <v>0.5</v>
      </c>
      <c r="I68" s="98">
        <f t="shared" si="5"/>
        <v>2330</v>
      </c>
      <c r="J68" s="99" t="s">
        <v>19</v>
      </c>
      <c r="K68" s="85"/>
    </row>
    <row r="69" customFormat="1" ht="17" customHeight="1" spans="1:11">
      <c r="A69" s="85">
        <v>67</v>
      </c>
      <c r="B69" s="86" t="s">
        <v>1233</v>
      </c>
      <c r="C69" s="85" t="s">
        <v>1234</v>
      </c>
      <c r="D69" s="87">
        <v>17</v>
      </c>
      <c r="E69" s="88">
        <v>4121.4</v>
      </c>
      <c r="F69" s="87">
        <v>0</v>
      </c>
      <c r="G69" s="89">
        <f t="shared" si="3"/>
        <v>0</v>
      </c>
      <c r="H69" s="90">
        <f t="shared" si="4"/>
        <v>0.5</v>
      </c>
      <c r="I69" s="98">
        <f t="shared" si="5"/>
        <v>2060</v>
      </c>
      <c r="J69" s="99" t="s">
        <v>19</v>
      </c>
      <c r="K69" s="85"/>
    </row>
    <row r="70" customFormat="1" ht="17" customHeight="1" spans="1:11">
      <c r="A70" s="85">
        <v>68</v>
      </c>
      <c r="B70" s="86" t="s">
        <v>1235</v>
      </c>
      <c r="C70" s="85" t="s">
        <v>1236</v>
      </c>
      <c r="D70" s="87">
        <v>5</v>
      </c>
      <c r="E70" s="88">
        <v>2018.42</v>
      </c>
      <c r="F70" s="87">
        <v>0</v>
      </c>
      <c r="G70" s="89">
        <f t="shared" si="3"/>
        <v>0</v>
      </c>
      <c r="H70" s="90">
        <f t="shared" si="4"/>
        <v>0.5</v>
      </c>
      <c r="I70" s="98">
        <f t="shared" si="5"/>
        <v>1000</v>
      </c>
      <c r="J70" s="99" t="s">
        <v>19</v>
      </c>
      <c r="K70" s="85"/>
    </row>
    <row r="71" customFormat="1" ht="17" customHeight="1" spans="1:11">
      <c r="A71" s="85">
        <v>69</v>
      </c>
      <c r="B71" s="86" t="s">
        <v>1237</v>
      </c>
      <c r="C71" s="85" t="s">
        <v>1238</v>
      </c>
      <c r="D71" s="87">
        <v>3</v>
      </c>
      <c r="E71" s="88">
        <v>1739.6</v>
      </c>
      <c r="F71" s="87">
        <v>0</v>
      </c>
      <c r="G71" s="89">
        <f t="shared" si="3"/>
        <v>0</v>
      </c>
      <c r="H71" s="90">
        <f t="shared" si="4"/>
        <v>0.5</v>
      </c>
      <c r="I71" s="98">
        <f t="shared" si="5"/>
        <v>860</v>
      </c>
      <c r="J71" s="99" t="s">
        <v>14</v>
      </c>
      <c r="K71" s="85"/>
    </row>
    <row r="72" customFormat="1" ht="17" customHeight="1" spans="1:11">
      <c r="A72" s="85">
        <v>70</v>
      </c>
      <c r="B72" s="86" t="s">
        <v>1239</v>
      </c>
      <c r="C72" s="85" t="s">
        <v>1240</v>
      </c>
      <c r="D72" s="87">
        <v>545</v>
      </c>
      <c r="E72" s="88">
        <v>325005.61</v>
      </c>
      <c r="F72" s="87">
        <v>0</v>
      </c>
      <c r="G72" s="89">
        <f t="shared" si="3"/>
        <v>0</v>
      </c>
      <c r="H72" s="90">
        <f t="shared" si="4"/>
        <v>0.5</v>
      </c>
      <c r="I72" s="98">
        <f t="shared" si="5"/>
        <v>162500</v>
      </c>
      <c r="J72" s="99" t="s">
        <v>19</v>
      </c>
      <c r="K72" s="85"/>
    </row>
    <row r="73" customFormat="1" ht="17" customHeight="1" spans="1:11">
      <c r="A73" s="85">
        <v>71</v>
      </c>
      <c r="B73" s="86" t="s">
        <v>1241</v>
      </c>
      <c r="C73" s="85" t="s">
        <v>1242</v>
      </c>
      <c r="D73" s="87">
        <v>41</v>
      </c>
      <c r="E73" s="88">
        <v>10154.02</v>
      </c>
      <c r="F73" s="87">
        <v>0</v>
      </c>
      <c r="G73" s="89">
        <f t="shared" si="3"/>
        <v>0</v>
      </c>
      <c r="H73" s="90">
        <f t="shared" si="4"/>
        <v>0.5</v>
      </c>
      <c r="I73" s="98">
        <f t="shared" si="5"/>
        <v>5070</v>
      </c>
      <c r="J73" s="99" t="s">
        <v>19</v>
      </c>
      <c r="K73" s="85"/>
    </row>
    <row r="74" customFormat="1" ht="17" customHeight="1" spans="1:11">
      <c r="A74" s="85">
        <v>72</v>
      </c>
      <c r="B74" s="86" t="s">
        <v>1243</v>
      </c>
      <c r="C74" s="85" t="s">
        <v>1244</v>
      </c>
      <c r="D74" s="87">
        <v>12</v>
      </c>
      <c r="E74" s="88">
        <v>6063.68</v>
      </c>
      <c r="F74" s="87">
        <v>0</v>
      </c>
      <c r="G74" s="89">
        <f t="shared" si="3"/>
        <v>0</v>
      </c>
      <c r="H74" s="90">
        <f t="shared" si="4"/>
        <v>0.5</v>
      </c>
      <c r="I74" s="98">
        <f t="shared" si="5"/>
        <v>3030</v>
      </c>
      <c r="J74" s="99" t="s">
        <v>19</v>
      </c>
      <c r="K74" s="85"/>
    </row>
    <row r="75" customFormat="1" ht="17" customHeight="1" spans="1:11">
      <c r="A75" s="85">
        <v>73</v>
      </c>
      <c r="B75" s="86" t="s">
        <v>1245</v>
      </c>
      <c r="C75" s="85" t="s">
        <v>1246</v>
      </c>
      <c r="D75" s="87">
        <v>69</v>
      </c>
      <c r="E75" s="88">
        <v>58030.61</v>
      </c>
      <c r="F75" s="87">
        <v>0</v>
      </c>
      <c r="G75" s="89">
        <f t="shared" si="3"/>
        <v>0</v>
      </c>
      <c r="H75" s="90">
        <f t="shared" si="4"/>
        <v>0.5</v>
      </c>
      <c r="I75" s="98">
        <f t="shared" si="5"/>
        <v>29010</v>
      </c>
      <c r="J75" s="99" t="s">
        <v>19</v>
      </c>
      <c r="K75" s="85"/>
    </row>
    <row r="76" customFormat="1" ht="17" customHeight="1" spans="1:11">
      <c r="A76" s="85">
        <v>74</v>
      </c>
      <c r="B76" s="86" t="s">
        <v>1247</v>
      </c>
      <c r="C76" s="85" t="s">
        <v>1248</v>
      </c>
      <c r="D76" s="87">
        <v>24</v>
      </c>
      <c r="E76" s="88">
        <v>9964.62</v>
      </c>
      <c r="F76" s="87">
        <v>0</v>
      </c>
      <c r="G76" s="89">
        <f t="shared" si="3"/>
        <v>0</v>
      </c>
      <c r="H76" s="90">
        <f t="shared" si="4"/>
        <v>0.5</v>
      </c>
      <c r="I76" s="98">
        <f t="shared" si="5"/>
        <v>4980</v>
      </c>
      <c r="J76" s="99" t="s">
        <v>19</v>
      </c>
      <c r="K76" s="85"/>
    </row>
    <row r="77" customFormat="1" ht="17" customHeight="1" spans="1:11">
      <c r="A77" s="85">
        <v>75</v>
      </c>
      <c r="B77" s="86" t="s">
        <v>1249</v>
      </c>
      <c r="C77" s="85" t="s">
        <v>1250</v>
      </c>
      <c r="D77" s="87">
        <v>244</v>
      </c>
      <c r="E77" s="88">
        <v>104519.04</v>
      </c>
      <c r="F77" s="87">
        <v>0</v>
      </c>
      <c r="G77" s="89">
        <f t="shared" si="3"/>
        <v>0</v>
      </c>
      <c r="H77" s="90">
        <f t="shared" si="4"/>
        <v>0.5</v>
      </c>
      <c r="I77" s="98">
        <f t="shared" si="5"/>
        <v>52250</v>
      </c>
      <c r="J77" s="99" t="s">
        <v>19</v>
      </c>
      <c r="K77" s="85"/>
    </row>
    <row r="78" customFormat="1" ht="17" customHeight="1" spans="1:11">
      <c r="A78" s="85">
        <v>76</v>
      </c>
      <c r="B78" s="86" t="s">
        <v>1251</v>
      </c>
      <c r="C78" s="85" t="s">
        <v>1252</v>
      </c>
      <c r="D78" s="87">
        <v>10</v>
      </c>
      <c r="E78" s="88">
        <v>1879.2</v>
      </c>
      <c r="F78" s="87">
        <v>0</v>
      </c>
      <c r="G78" s="89">
        <f t="shared" si="3"/>
        <v>0</v>
      </c>
      <c r="H78" s="90">
        <f t="shared" si="4"/>
        <v>0.5</v>
      </c>
      <c r="I78" s="98">
        <f t="shared" si="5"/>
        <v>930</v>
      </c>
      <c r="J78" s="99" t="s">
        <v>19</v>
      </c>
      <c r="K78" s="85"/>
    </row>
    <row r="79" customFormat="1" ht="17" customHeight="1" spans="1:11">
      <c r="A79" s="85">
        <v>77</v>
      </c>
      <c r="B79" s="86" t="s">
        <v>1253</v>
      </c>
      <c r="C79" s="85" t="s">
        <v>1254</v>
      </c>
      <c r="D79" s="87">
        <v>20</v>
      </c>
      <c r="E79" s="88">
        <v>24507.17</v>
      </c>
      <c r="F79" s="87">
        <v>0</v>
      </c>
      <c r="G79" s="89">
        <f t="shared" si="3"/>
        <v>0</v>
      </c>
      <c r="H79" s="90">
        <f t="shared" si="4"/>
        <v>0.5</v>
      </c>
      <c r="I79" s="98">
        <f t="shared" si="5"/>
        <v>12250</v>
      </c>
      <c r="J79" s="99" t="s">
        <v>19</v>
      </c>
      <c r="K79" s="85"/>
    </row>
    <row r="80" customFormat="1" ht="17" customHeight="1" spans="1:11">
      <c r="A80" s="85">
        <v>78</v>
      </c>
      <c r="B80" s="86" t="s">
        <v>1255</v>
      </c>
      <c r="C80" s="85" t="s">
        <v>1256</v>
      </c>
      <c r="D80" s="87">
        <v>22</v>
      </c>
      <c r="E80" s="88">
        <v>6440.64</v>
      </c>
      <c r="F80" s="87">
        <v>0</v>
      </c>
      <c r="G80" s="89">
        <f t="shared" si="3"/>
        <v>0</v>
      </c>
      <c r="H80" s="90">
        <f t="shared" si="4"/>
        <v>0.5</v>
      </c>
      <c r="I80" s="98">
        <f t="shared" si="5"/>
        <v>3220</v>
      </c>
      <c r="J80" s="99" t="s">
        <v>19</v>
      </c>
      <c r="K80" s="85"/>
    </row>
    <row r="81" customFormat="1" ht="17" customHeight="1" spans="1:11">
      <c r="A81" s="85">
        <v>79</v>
      </c>
      <c r="B81" s="86" t="s">
        <v>1257</v>
      </c>
      <c r="C81" s="85" t="s">
        <v>1258</v>
      </c>
      <c r="D81" s="87">
        <v>103</v>
      </c>
      <c r="E81" s="88">
        <v>23228.38</v>
      </c>
      <c r="F81" s="87">
        <v>0</v>
      </c>
      <c r="G81" s="89">
        <f t="shared" si="3"/>
        <v>0</v>
      </c>
      <c r="H81" s="90">
        <f t="shared" si="4"/>
        <v>0.5</v>
      </c>
      <c r="I81" s="98">
        <f t="shared" si="5"/>
        <v>11610</v>
      </c>
      <c r="J81" s="99" t="s">
        <v>19</v>
      </c>
      <c r="K81" s="85"/>
    </row>
    <row r="82" customFormat="1" ht="17" customHeight="1" spans="1:11">
      <c r="A82" s="85">
        <v>80</v>
      </c>
      <c r="B82" s="86" t="s">
        <v>1259</v>
      </c>
      <c r="C82" s="85" t="s">
        <v>1260</v>
      </c>
      <c r="D82" s="87">
        <v>98</v>
      </c>
      <c r="E82" s="88">
        <v>26766.09</v>
      </c>
      <c r="F82" s="87">
        <v>0</v>
      </c>
      <c r="G82" s="89">
        <f t="shared" si="3"/>
        <v>0</v>
      </c>
      <c r="H82" s="90">
        <f t="shared" si="4"/>
        <v>0.5</v>
      </c>
      <c r="I82" s="98">
        <f t="shared" si="5"/>
        <v>13380</v>
      </c>
      <c r="J82" s="99" t="s">
        <v>19</v>
      </c>
      <c r="K82" s="85"/>
    </row>
    <row r="83" customFormat="1" ht="17" customHeight="1" spans="1:11">
      <c r="A83" s="85">
        <v>81</v>
      </c>
      <c r="B83" s="86" t="s">
        <v>1261</v>
      </c>
      <c r="C83" s="85" t="s">
        <v>1262</v>
      </c>
      <c r="D83" s="87">
        <v>28</v>
      </c>
      <c r="E83" s="88">
        <v>8352.48</v>
      </c>
      <c r="F83" s="87">
        <v>0</v>
      </c>
      <c r="G83" s="89">
        <f t="shared" si="3"/>
        <v>0</v>
      </c>
      <c r="H83" s="90">
        <f t="shared" si="4"/>
        <v>0.5</v>
      </c>
      <c r="I83" s="98">
        <f t="shared" si="5"/>
        <v>4170</v>
      </c>
      <c r="J83" s="99" t="s">
        <v>19</v>
      </c>
      <c r="K83" s="85"/>
    </row>
    <row r="84" customFormat="1" ht="17" customHeight="1" spans="1:11">
      <c r="A84" s="85">
        <v>82</v>
      </c>
      <c r="B84" s="86" t="s">
        <v>1263</v>
      </c>
      <c r="C84" s="85" t="s">
        <v>1264</v>
      </c>
      <c r="D84" s="87">
        <v>141</v>
      </c>
      <c r="E84" s="88">
        <v>42345.56</v>
      </c>
      <c r="F84" s="87">
        <v>0</v>
      </c>
      <c r="G84" s="89">
        <f t="shared" si="3"/>
        <v>0</v>
      </c>
      <c r="H84" s="90">
        <f t="shared" si="4"/>
        <v>0.5</v>
      </c>
      <c r="I84" s="98">
        <f t="shared" si="5"/>
        <v>21170</v>
      </c>
      <c r="J84" s="99" t="s">
        <v>19</v>
      </c>
      <c r="K84" s="85"/>
    </row>
    <row r="85" customFormat="1" ht="17" customHeight="1" spans="1:11">
      <c r="A85" s="85">
        <v>83</v>
      </c>
      <c r="B85" s="86" t="s">
        <v>1265</v>
      </c>
      <c r="C85" s="85" t="s">
        <v>1266</v>
      </c>
      <c r="D85" s="87">
        <v>161</v>
      </c>
      <c r="E85" s="88">
        <v>80632.56</v>
      </c>
      <c r="F85" s="87">
        <v>0</v>
      </c>
      <c r="G85" s="89">
        <f t="shared" si="3"/>
        <v>0</v>
      </c>
      <c r="H85" s="90">
        <f t="shared" si="4"/>
        <v>0.5</v>
      </c>
      <c r="I85" s="98">
        <f t="shared" si="5"/>
        <v>40310</v>
      </c>
      <c r="J85" s="99" t="s">
        <v>19</v>
      </c>
      <c r="K85" s="85"/>
    </row>
    <row r="86" customFormat="1" ht="17" customHeight="1" spans="1:11">
      <c r="A86" s="85">
        <v>84</v>
      </c>
      <c r="B86" s="86" t="s">
        <v>1267</v>
      </c>
      <c r="C86" s="85" t="s">
        <v>1268</v>
      </c>
      <c r="D86" s="87">
        <v>85</v>
      </c>
      <c r="E86" s="88">
        <v>46564.06</v>
      </c>
      <c r="F86" s="87">
        <v>0</v>
      </c>
      <c r="G86" s="89">
        <f t="shared" si="3"/>
        <v>0</v>
      </c>
      <c r="H86" s="90">
        <f t="shared" si="4"/>
        <v>0.5</v>
      </c>
      <c r="I86" s="98">
        <f t="shared" si="5"/>
        <v>23280</v>
      </c>
      <c r="J86" s="99" t="s">
        <v>19</v>
      </c>
      <c r="K86" s="85"/>
    </row>
    <row r="87" customFormat="1" ht="17" customHeight="1" spans="1:11">
      <c r="A87" s="85">
        <v>85</v>
      </c>
      <c r="B87" s="86" t="s">
        <v>1269</v>
      </c>
      <c r="C87" s="85" t="s">
        <v>1270</v>
      </c>
      <c r="D87" s="87">
        <v>826</v>
      </c>
      <c r="E87" s="88">
        <v>337735.8</v>
      </c>
      <c r="F87" s="87">
        <v>0</v>
      </c>
      <c r="G87" s="89">
        <f t="shared" si="3"/>
        <v>0</v>
      </c>
      <c r="H87" s="90">
        <f t="shared" si="4"/>
        <v>0.5</v>
      </c>
      <c r="I87" s="98">
        <f t="shared" si="5"/>
        <v>168860</v>
      </c>
      <c r="J87" s="99" t="s">
        <v>19</v>
      </c>
      <c r="K87" s="85"/>
    </row>
    <row r="88" customFormat="1" ht="17" customHeight="1" spans="1:11">
      <c r="A88" s="85">
        <v>86</v>
      </c>
      <c r="B88" s="86" t="s">
        <v>1271</v>
      </c>
      <c r="C88" s="85" t="s">
        <v>1272</v>
      </c>
      <c r="D88" s="87">
        <v>134</v>
      </c>
      <c r="E88" s="88">
        <v>17236.91</v>
      </c>
      <c r="F88" s="87">
        <v>0</v>
      </c>
      <c r="G88" s="89">
        <f t="shared" si="3"/>
        <v>0</v>
      </c>
      <c r="H88" s="90">
        <f t="shared" si="4"/>
        <v>0.5</v>
      </c>
      <c r="I88" s="98">
        <f t="shared" si="5"/>
        <v>8610</v>
      </c>
      <c r="J88" s="99" t="s">
        <v>19</v>
      </c>
      <c r="K88" s="85"/>
    </row>
    <row r="89" customFormat="1" ht="17" customHeight="1" spans="1:11">
      <c r="A89" s="85">
        <v>87</v>
      </c>
      <c r="B89" s="86" t="s">
        <v>1273</v>
      </c>
      <c r="C89" s="85" t="s">
        <v>1274</v>
      </c>
      <c r="D89" s="87">
        <v>121</v>
      </c>
      <c r="E89" s="88">
        <v>174940.33</v>
      </c>
      <c r="F89" s="87">
        <v>0</v>
      </c>
      <c r="G89" s="89">
        <f t="shared" si="3"/>
        <v>0</v>
      </c>
      <c r="H89" s="90">
        <f t="shared" si="4"/>
        <v>0.5</v>
      </c>
      <c r="I89" s="98">
        <f t="shared" si="5"/>
        <v>87470</v>
      </c>
      <c r="J89" s="99" t="s">
        <v>19</v>
      </c>
      <c r="K89" s="85"/>
    </row>
    <row r="90" customFormat="1" ht="17" customHeight="1" spans="1:11">
      <c r="A90" s="85">
        <v>88</v>
      </c>
      <c r="B90" s="86" t="s">
        <v>1275</v>
      </c>
      <c r="C90" s="85" t="s">
        <v>1276</v>
      </c>
      <c r="D90" s="87">
        <v>2</v>
      </c>
      <c r="E90" s="88">
        <v>1302</v>
      </c>
      <c r="F90" s="87">
        <v>0</v>
      </c>
      <c r="G90" s="89">
        <f t="shared" si="3"/>
        <v>0</v>
      </c>
      <c r="H90" s="90">
        <f t="shared" si="4"/>
        <v>0.5</v>
      </c>
      <c r="I90" s="98">
        <f t="shared" si="5"/>
        <v>650</v>
      </c>
      <c r="J90" s="99" t="s">
        <v>19</v>
      </c>
      <c r="K90" s="85"/>
    </row>
    <row r="91" customFormat="1" ht="17" customHeight="1" spans="1:11">
      <c r="A91" s="85">
        <v>89</v>
      </c>
      <c r="B91" s="86" t="s">
        <v>1277</v>
      </c>
      <c r="C91" s="85" t="s">
        <v>1278</v>
      </c>
      <c r="D91" s="87">
        <v>62</v>
      </c>
      <c r="E91" s="88">
        <v>41273.74</v>
      </c>
      <c r="F91" s="87">
        <v>0</v>
      </c>
      <c r="G91" s="89">
        <f t="shared" si="3"/>
        <v>0</v>
      </c>
      <c r="H91" s="90">
        <f t="shared" si="4"/>
        <v>0.5</v>
      </c>
      <c r="I91" s="98">
        <f t="shared" si="5"/>
        <v>20630</v>
      </c>
      <c r="J91" s="99" t="s">
        <v>19</v>
      </c>
      <c r="K91" s="85"/>
    </row>
    <row r="92" customFormat="1" ht="17" customHeight="1" spans="1:11">
      <c r="A92" s="85">
        <v>90</v>
      </c>
      <c r="B92" s="86" t="s">
        <v>1279</v>
      </c>
      <c r="C92" s="85" t="s">
        <v>1280</v>
      </c>
      <c r="D92" s="87">
        <v>56</v>
      </c>
      <c r="E92" s="88">
        <v>29489.35</v>
      </c>
      <c r="F92" s="87">
        <v>0</v>
      </c>
      <c r="G92" s="89">
        <f t="shared" si="3"/>
        <v>0</v>
      </c>
      <c r="H92" s="90">
        <f t="shared" si="4"/>
        <v>0.5</v>
      </c>
      <c r="I92" s="98">
        <f t="shared" si="5"/>
        <v>14740</v>
      </c>
      <c r="J92" s="99" t="s">
        <v>19</v>
      </c>
      <c r="K92" s="85"/>
    </row>
    <row r="93" customFormat="1" ht="17" customHeight="1" spans="1:11">
      <c r="A93" s="85">
        <v>91</v>
      </c>
      <c r="B93" s="86" t="s">
        <v>1281</v>
      </c>
      <c r="C93" s="85" t="s">
        <v>1282</v>
      </c>
      <c r="D93" s="87">
        <v>486</v>
      </c>
      <c r="E93" s="88">
        <v>170944.89</v>
      </c>
      <c r="F93" s="87">
        <v>0</v>
      </c>
      <c r="G93" s="89">
        <f t="shared" si="3"/>
        <v>0</v>
      </c>
      <c r="H93" s="90">
        <f t="shared" si="4"/>
        <v>0.5</v>
      </c>
      <c r="I93" s="98">
        <f t="shared" si="5"/>
        <v>85470</v>
      </c>
      <c r="J93" s="99" t="s">
        <v>19</v>
      </c>
      <c r="K93" s="85"/>
    </row>
    <row r="94" customFormat="1" ht="17" customHeight="1" spans="1:11">
      <c r="A94" s="85">
        <v>92</v>
      </c>
      <c r="B94" s="86" t="s">
        <v>1283</v>
      </c>
      <c r="C94" s="85" t="s">
        <v>1284</v>
      </c>
      <c r="D94" s="87">
        <v>96</v>
      </c>
      <c r="E94" s="88">
        <v>25745.77</v>
      </c>
      <c r="F94" s="87">
        <v>1</v>
      </c>
      <c r="G94" s="89">
        <f t="shared" si="3"/>
        <v>0.0103092783505155</v>
      </c>
      <c r="H94" s="90">
        <f t="shared" si="4"/>
        <v>0.340413647824838</v>
      </c>
      <c r="I94" s="98">
        <f t="shared" si="5"/>
        <v>8760</v>
      </c>
      <c r="J94" s="99" t="s">
        <v>19</v>
      </c>
      <c r="K94" s="85"/>
    </row>
    <row r="95" customFormat="1" ht="17" customHeight="1" spans="1:11">
      <c r="A95" s="85">
        <v>93</v>
      </c>
      <c r="B95" s="86" t="s">
        <v>1285</v>
      </c>
      <c r="C95" s="85" t="s">
        <v>1286</v>
      </c>
      <c r="D95" s="87">
        <v>83</v>
      </c>
      <c r="E95" s="88">
        <v>20939.71</v>
      </c>
      <c r="F95" s="87">
        <v>0</v>
      </c>
      <c r="G95" s="89">
        <f t="shared" si="3"/>
        <v>0</v>
      </c>
      <c r="H95" s="90">
        <f t="shared" si="4"/>
        <v>0.5</v>
      </c>
      <c r="I95" s="98">
        <f t="shared" si="5"/>
        <v>10460</v>
      </c>
      <c r="J95" s="99" t="s">
        <v>19</v>
      </c>
      <c r="K95" s="85"/>
    </row>
    <row r="96" customFormat="1" ht="17" customHeight="1" spans="1:11">
      <c r="A96" s="85">
        <v>94</v>
      </c>
      <c r="B96" s="86" t="s">
        <v>1287</v>
      </c>
      <c r="C96" s="85" t="s">
        <v>1288</v>
      </c>
      <c r="D96" s="87">
        <v>22</v>
      </c>
      <c r="E96" s="88">
        <v>6323.76</v>
      </c>
      <c r="F96" s="87">
        <v>0</v>
      </c>
      <c r="G96" s="89">
        <f t="shared" si="3"/>
        <v>0</v>
      </c>
      <c r="H96" s="90">
        <f t="shared" si="4"/>
        <v>0.5</v>
      </c>
      <c r="I96" s="98">
        <f t="shared" si="5"/>
        <v>3160</v>
      </c>
      <c r="J96" s="99" t="s">
        <v>19</v>
      </c>
      <c r="K96" s="85"/>
    </row>
    <row r="97" customFormat="1" ht="17" customHeight="1" spans="1:11">
      <c r="A97" s="85">
        <v>95</v>
      </c>
      <c r="B97" s="86" t="s">
        <v>1289</v>
      </c>
      <c r="C97" s="85" t="s">
        <v>1290</v>
      </c>
      <c r="D97" s="87">
        <v>97</v>
      </c>
      <c r="E97" s="88">
        <v>61821.93</v>
      </c>
      <c r="F97" s="87">
        <v>0</v>
      </c>
      <c r="G97" s="89">
        <f t="shared" si="3"/>
        <v>0</v>
      </c>
      <c r="H97" s="90">
        <f t="shared" si="4"/>
        <v>0.5</v>
      </c>
      <c r="I97" s="98">
        <f t="shared" si="5"/>
        <v>30910</v>
      </c>
      <c r="J97" s="99" t="s">
        <v>19</v>
      </c>
      <c r="K97" s="85"/>
    </row>
    <row r="98" customFormat="1" ht="17" customHeight="1" spans="1:11">
      <c r="A98" s="85">
        <v>96</v>
      </c>
      <c r="B98" s="86" t="s">
        <v>1291</v>
      </c>
      <c r="C98" s="85" t="s">
        <v>1292</v>
      </c>
      <c r="D98" s="87">
        <v>134</v>
      </c>
      <c r="E98" s="88">
        <v>66107.92</v>
      </c>
      <c r="F98" s="87">
        <v>0</v>
      </c>
      <c r="G98" s="89">
        <f t="shared" si="3"/>
        <v>0</v>
      </c>
      <c r="H98" s="90">
        <f t="shared" si="4"/>
        <v>0.5</v>
      </c>
      <c r="I98" s="98">
        <f t="shared" si="5"/>
        <v>33050</v>
      </c>
      <c r="J98" s="99" t="s">
        <v>19</v>
      </c>
      <c r="K98" s="85"/>
    </row>
    <row r="99" customFormat="1" ht="17" customHeight="1" spans="1:11">
      <c r="A99" s="85">
        <v>97</v>
      </c>
      <c r="B99" s="86" t="s">
        <v>1293</v>
      </c>
      <c r="C99" s="85" t="s">
        <v>1294</v>
      </c>
      <c r="D99" s="87">
        <v>9</v>
      </c>
      <c r="E99" s="88">
        <v>7493.01</v>
      </c>
      <c r="F99" s="87">
        <v>0</v>
      </c>
      <c r="G99" s="89">
        <f t="shared" si="3"/>
        <v>0</v>
      </c>
      <c r="H99" s="90">
        <f t="shared" si="4"/>
        <v>0.5</v>
      </c>
      <c r="I99" s="98">
        <f t="shared" si="5"/>
        <v>3740</v>
      </c>
      <c r="J99" s="99" t="s">
        <v>14</v>
      </c>
      <c r="K99" s="85"/>
    </row>
    <row r="100" customFormat="1" ht="17" customHeight="1" spans="1:11">
      <c r="A100" s="85">
        <v>98</v>
      </c>
      <c r="B100" s="86" t="s">
        <v>1295</v>
      </c>
      <c r="C100" s="85" t="s">
        <v>1296</v>
      </c>
      <c r="D100" s="102">
        <v>937</v>
      </c>
      <c r="E100" s="103">
        <v>354947.93</v>
      </c>
      <c r="F100" s="102">
        <v>0</v>
      </c>
      <c r="G100" s="89">
        <f t="shared" si="3"/>
        <v>0</v>
      </c>
      <c r="H100" s="90">
        <f t="shared" si="4"/>
        <v>0.5</v>
      </c>
      <c r="I100" s="98">
        <f t="shared" si="5"/>
        <v>177470</v>
      </c>
      <c r="J100" s="99" t="s">
        <v>19</v>
      </c>
      <c r="K100" s="85"/>
    </row>
    <row r="101" customFormat="1" ht="17" customHeight="1" spans="1:11">
      <c r="A101" s="85">
        <v>99</v>
      </c>
      <c r="B101" s="86" t="s">
        <v>1297</v>
      </c>
      <c r="C101" s="85" t="s">
        <v>1298</v>
      </c>
      <c r="D101" s="87">
        <v>39</v>
      </c>
      <c r="E101" s="88">
        <v>19304.29</v>
      </c>
      <c r="F101" s="87">
        <v>0</v>
      </c>
      <c r="G101" s="89">
        <f t="shared" si="3"/>
        <v>0</v>
      </c>
      <c r="H101" s="90">
        <f t="shared" si="4"/>
        <v>0.5</v>
      </c>
      <c r="I101" s="98">
        <f t="shared" si="5"/>
        <v>9650</v>
      </c>
      <c r="J101" s="99" t="s">
        <v>19</v>
      </c>
      <c r="K101" s="85"/>
    </row>
    <row r="102" customFormat="1" ht="17" customHeight="1" spans="1:11">
      <c r="A102" s="85">
        <v>100</v>
      </c>
      <c r="B102" s="86" t="s">
        <v>1299</v>
      </c>
      <c r="C102" s="85" t="s">
        <v>1300</v>
      </c>
      <c r="D102" s="87">
        <v>3</v>
      </c>
      <c r="E102" s="88">
        <v>2260.29</v>
      </c>
      <c r="F102" s="87">
        <v>0</v>
      </c>
      <c r="G102" s="89">
        <f t="shared" si="3"/>
        <v>0</v>
      </c>
      <c r="H102" s="90">
        <f t="shared" si="4"/>
        <v>0.5</v>
      </c>
      <c r="I102" s="98">
        <f t="shared" si="5"/>
        <v>1130</v>
      </c>
      <c r="J102" s="99" t="s">
        <v>19</v>
      </c>
      <c r="K102" s="85"/>
    </row>
    <row r="103" customFormat="1" ht="17" customHeight="1" spans="1:11">
      <c r="A103" s="85">
        <v>101</v>
      </c>
      <c r="B103" s="86" t="s">
        <v>1301</v>
      </c>
      <c r="C103" s="85" t="s">
        <v>1302</v>
      </c>
      <c r="D103" s="87">
        <v>21</v>
      </c>
      <c r="E103" s="88">
        <v>15081.57</v>
      </c>
      <c r="F103" s="87">
        <v>0</v>
      </c>
      <c r="G103" s="89">
        <f t="shared" si="3"/>
        <v>0</v>
      </c>
      <c r="H103" s="90">
        <f t="shared" si="4"/>
        <v>0.5</v>
      </c>
      <c r="I103" s="98">
        <f t="shared" si="5"/>
        <v>7540</v>
      </c>
      <c r="J103" s="99" t="s">
        <v>19</v>
      </c>
      <c r="K103" s="85"/>
    </row>
    <row r="104" customFormat="1" ht="17" customHeight="1" spans="1:11">
      <c r="A104" s="85">
        <v>102</v>
      </c>
      <c r="B104" s="86" t="s">
        <v>1303</v>
      </c>
      <c r="C104" s="85" t="s">
        <v>1304</v>
      </c>
      <c r="D104" s="87">
        <v>1</v>
      </c>
      <c r="E104" s="88">
        <v>273.84</v>
      </c>
      <c r="F104" s="87">
        <v>0</v>
      </c>
      <c r="G104" s="89">
        <f t="shared" si="3"/>
        <v>0</v>
      </c>
      <c r="H104" s="90">
        <f t="shared" si="4"/>
        <v>0.5</v>
      </c>
      <c r="I104" s="98">
        <f t="shared" si="5"/>
        <v>130</v>
      </c>
      <c r="J104" s="99" t="s">
        <v>19</v>
      </c>
      <c r="K104" s="85"/>
    </row>
    <row r="105" customFormat="1" ht="17" customHeight="1" spans="1:11">
      <c r="A105" s="85">
        <v>103</v>
      </c>
      <c r="B105" s="86" t="s">
        <v>1305</v>
      </c>
      <c r="C105" s="85" t="s">
        <v>1306</v>
      </c>
      <c r="D105" s="87">
        <v>101</v>
      </c>
      <c r="E105" s="88">
        <v>28665.8</v>
      </c>
      <c r="F105" s="87">
        <v>0</v>
      </c>
      <c r="G105" s="89">
        <f t="shared" si="3"/>
        <v>0</v>
      </c>
      <c r="H105" s="90">
        <f t="shared" si="4"/>
        <v>0.5</v>
      </c>
      <c r="I105" s="98">
        <f t="shared" si="5"/>
        <v>14330</v>
      </c>
      <c r="J105" s="99" t="s">
        <v>19</v>
      </c>
      <c r="K105" s="85"/>
    </row>
    <row r="106" customFormat="1" ht="17" customHeight="1" spans="1:11">
      <c r="A106" s="85">
        <v>104</v>
      </c>
      <c r="B106" s="86" t="s">
        <v>1307</v>
      </c>
      <c r="C106" s="85" t="s">
        <v>1308</v>
      </c>
      <c r="D106" s="87">
        <v>14</v>
      </c>
      <c r="E106" s="88">
        <v>23799.94</v>
      </c>
      <c r="F106" s="87">
        <v>0</v>
      </c>
      <c r="G106" s="89">
        <f t="shared" si="3"/>
        <v>0</v>
      </c>
      <c r="H106" s="90">
        <f t="shared" si="4"/>
        <v>0.5</v>
      </c>
      <c r="I106" s="98">
        <f t="shared" si="5"/>
        <v>11890</v>
      </c>
      <c r="J106" s="99" t="s">
        <v>19</v>
      </c>
      <c r="K106" s="85"/>
    </row>
    <row r="107" customFormat="1" ht="17" customHeight="1" spans="1:11">
      <c r="A107" s="85">
        <v>105</v>
      </c>
      <c r="B107" s="86" t="s">
        <v>1309</v>
      </c>
      <c r="C107" s="85" t="s">
        <v>1310</v>
      </c>
      <c r="D107" s="87">
        <v>31</v>
      </c>
      <c r="E107" s="88">
        <v>7312.02</v>
      </c>
      <c r="F107" s="87">
        <v>0</v>
      </c>
      <c r="G107" s="89">
        <f t="shared" si="3"/>
        <v>0</v>
      </c>
      <c r="H107" s="90">
        <f t="shared" si="4"/>
        <v>0.5</v>
      </c>
      <c r="I107" s="98">
        <f t="shared" si="5"/>
        <v>3650</v>
      </c>
      <c r="J107" s="99" t="s">
        <v>19</v>
      </c>
      <c r="K107" s="85"/>
    </row>
    <row r="108" customFormat="1" ht="17" customHeight="1" spans="1:11">
      <c r="A108" s="85">
        <v>106</v>
      </c>
      <c r="B108" s="86" t="s">
        <v>1311</v>
      </c>
      <c r="C108" s="85" t="s">
        <v>1312</v>
      </c>
      <c r="D108" s="87">
        <v>48</v>
      </c>
      <c r="E108" s="88">
        <v>12459.66</v>
      </c>
      <c r="F108" s="87">
        <v>0</v>
      </c>
      <c r="G108" s="89">
        <f t="shared" si="3"/>
        <v>0</v>
      </c>
      <c r="H108" s="90">
        <f t="shared" si="4"/>
        <v>0.5</v>
      </c>
      <c r="I108" s="98">
        <f t="shared" si="5"/>
        <v>6220</v>
      </c>
      <c r="J108" s="99" t="s">
        <v>19</v>
      </c>
      <c r="K108" s="85"/>
    </row>
    <row r="109" customFormat="1" ht="17" customHeight="1" spans="1:11">
      <c r="A109" s="85">
        <v>107</v>
      </c>
      <c r="B109" s="86" t="s">
        <v>1313</v>
      </c>
      <c r="C109" s="85" t="s">
        <v>1314</v>
      </c>
      <c r="D109" s="87">
        <v>85</v>
      </c>
      <c r="E109" s="88">
        <v>34490.32</v>
      </c>
      <c r="F109" s="87">
        <v>0</v>
      </c>
      <c r="G109" s="89">
        <f t="shared" si="3"/>
        <v>0</v>
      </c>
      <c r="H109" s="90">
        <f t="shared" si="4"/>
        <v>0.5</v>
      </c>
      <c r="I109" s="98">
        <f t="shared" si="5"/>
        <v>17240</v>
      </c>
      <c r="J109" s="99" t="s">
        <v>19</v>
      </c>
      <c r="K109" s="85"/>
    </row>
    <row r="110" customFormat="1" ht="17" customHeight="1" spans="1:11">
      <c r="A110" s="85">
        <v>108</v>
      </c>
      <c r="B110" s="86" t="s">
        <v>1315</v>
      </c>
      <c r="C110" s="85" t="s">
        <v>1316</v>
      </c>
      <c r="D110" s="87">
        <v>197</v>
      </c>
      <c r="E110" s="88">
        <v>48634.52</v>
      </c>
      <c r="F110" s="87">
        <v>0</v>
      </c>
      <c r="G110" s="89">
        <f t="shared" si="3"/>
        <v>0</v>
      </c>
      <c r="H110" s="90">
        <f t="shared" si="4"/>
        <v>0.5</v>
      </c>
      <c r="I110" s="98">
        <f t="shared" si="5"/>
        <v>24310</v>
      </c>
      <c r="J110" s="99" t="s">
        <v>19</v>
      </c>
      <c r="K110" s="85"/>
    </row>
    <row r="111" customFormat="1" ht="17" customHeight="1" spans="1:11">
      <c r="A111" s="85">
        <v>109</v>
      </c>
      <c r="B111" s="86" t="s">
        <v>1317</v>
      </c>
      <c r="C111" s="85" t="s">
        <v>1318</v>
      </c>
      <c r="D111" s="87">
        <v>168</v>
      </c>
      <c r="E111" s="88">
        <v>67707.42</v>
      </c>
      <c r="F111" s="87">
        <v>0</v>
      </c>
      <c r="G111" s="89">
        <f t="shared" si="3"/>
        <v>0</v>
      </c>
      <c r="H111" s="90">
        <f t="shared" si="4"/>
        <v>0.5</v>
      </c>
      <c r="I111" s="98">
        <f t="shared" si="5"/>
        <v>33850</v>
      </c>
      <c r="J111" s="99" t="s">
        <v>19</v>
      </c>
      <c r="K111" s="85"/>
    </row>
    <row r="112" customFormat="1" ht="17" customHeight="1" spans="1:11">
      <c r="A112" s="85">
        <v>110</v>
      </c>
      <c r="B112" s="86" t="s">
        <v>1319</v>
      </c>
      <c r="C112" s="85" t="s">
        <v>1320</v>
      </c>
      <c r="D112" s="87">
        <v>17</v>
      </c>
      <c r="E112" s="88">
        <v>19491.74</v>
      </c>
      <c r="F112" s="87">
        <v>0</v>
      </c>
      <c r="G112" s="89">
        <f t="shared" si="3"/>
        <v>0</v>
      </c>
      <c r="H112" s="90">
        <f t="shared" si="4"/>
        <v>0.5</v>
      </c>
      <c r="I112" s="98">
        <f t="shared" si="5"/>
        <v>9740</v>
      </c>
      <c r="J112" s="99" t="s">
        <v>19</v>
      </c>
      <c r="K112" s="85"/>
    </row>
    <row r="113" customFormat="1" ht="17" customHeight="1" spans="1:11">
      <c r="A113" s="85">
        <v>111</v>
      </c>
      <c r="B113" s="86" t="s">
        <v>1321</v>
      </c>
      <c r="C113" s="85" t="s">
        <v>1322</v>
      </c>
      <c r="D113" s="87">
        <v>29</v>
      </c>
      <c r="E113" s="88">
        <v>12992</v>
      </c>
      <c r="F113" s="87">
        <v>0</v>
      </c>
      <c r="G113" s="89">
        <f t="shared" si="3"/>
        <v>0</v>
      </c>
      <c r="H113" s="90">
        <f t="shared" si="4"/>
        <v>0.5</v>
      </c>
      <c r="I113" s="98">
        <f t="shared" si="5"/>
        <v>6490</v>
      </c>
      <c r="J113" s="99" t="s">
        <v>19</v>
      </c>
      <c r="K113" s="85"/>
    </row>
    <row r="114" customFormat="1" ht="17" customHeight="1" spans="1:11">
      <c r="A114" s="85">
        <v>112</v>
      </c>
      <c r="B114" s="86" t="s">
        <v>1323</v>
      </c>
      <c r="C114" s="85" t="s">
        <v>1324</v>
      </c>
      <c r="D114" s="87">
        <v>28</v>
      </c>
      <c r="E114" s="88">
        <v>55853.84</v>
      </c>
      <c r="F114" s="87">
        <v>0</v>
      </c>
      <c r="G114" s="89">
        <f t="shared" si="3"/>
        <v>0</v>
      </c>
      <c r="H114" s="90">
        <f t="shared" si="4"/>
        <v>0.5</v>
      </c>
      <c r="I114" s="98">
        <f t="shared" si="5"/>
        <v>27920</v>
      </c>
      <c r="J114" s="99" t="s">
        <v>19</v>
      </c>
      <c r="K114" s="85"/>
    </row>
    <row r="115" customFormat="1" ht="17" customHeight="1" spans="1:11">
      <c r="A115" s="85">
        <v>113</v>
      </c>
      <c r="B115" s="86" t="s">
        <v>1325</v>
      </c>
      <c r="C115" s="85" t="s">
        <v>1326</v>
      </c>
      <c r="D115" s="87">
        <v>1085</v>
      </c>
      <c r="E115" s="88">
        <v>283745.1</v>
      </c>
      <c r="F115" s="87">
        <v>0</v>
      </c>
      <c r="G115" s="89">
        <f t="shared" si="3"/>
        <v>0</v>
      </c>
      <c r="H115" s="90">
        <f t="shared" si="4"/>
        <v>0.5</v>
      </c>
      <c r="I115" s="98">
        <f t="shared" si="5"/>
        <v>141870</v>
      </c>
      <c r="J115" s="99" t="s">
        <v>19</v>
      </c>
      <c r="K115" s="85"/>
    </row>
    <row r="116" customFormat="1" ht="17" customHeight="1" spans="1:11">
      <c r="A116" s="85">
        <v>114</v>
      </c>
      <c r="B116" s="86" t="s">
        <v>1327</v>
      </c>
      <c r="C116" s="85" t="s">
        <v>1328</v>
      </c>
      <c r="D116" s="87">
        <v>53</v>
      </c>
      <c r="E116" s="88">
        <v>16130.85</v>
      </c>
      <c r="F116" s="87">
        <v>0</v>
      </c>
      <c r="G116" s="89">
        <f t="shared" si="3"/>
        <v>0</v>
      </c>
      <c r="H116" s="90">
        <f t="shared" si="4"/>
        <v>0.5</v>
      </c>
      <c r="I116" s="98">
        <f t="shared" si="5"/>
        <v>8060</v>
      </c>
      <c r="J116" s="99" t="s">
        <v>19</v>
      </c>
      <c r="K116" s="85"/>
    </row>
    <row r="117" customFormat="1" ht="17" customHeight="1" spans="1:11">
      <c r="A117" s="85">
        <v>115</v>
      </c>
      <c r="B117" s="86" t="s">
        <v>1329</v>
      </c>
      <c r="C117" s="85" t="s">
        <v>1330</v>
      </c>
      <c r="D117" s="87">
        <v>12</v>
      </c>
      <c r="E117" s="88">
        <v>4817.77</v>
      </c>
      <c r="F117" s="87">
        <v>0</v>
      </c>
      <c r="G117" s="89">
        <f t="shared" si="3"/>
        <v>0</v>
      </c>
      <c r="H117" s="90">
        <f t="shared" si="4"/>
        <v>0.5</v>
      </c>
      <c r="I117" s="98">
        <f t="shared" si="5"/>
        <v>2400</v>
      </c>
      <c r="J117" s="99" t="s">
        <v>19</v>
      </c>
      <c r="K117" s="85"/>
    </row>
    <row r="118" customFormat="1" ht="17" customHeight="1" spans="1:11">
      <c r="A118" s="85">
        <v>116</v>
      </c>
      <c r="B118" s="86" t="s">
        <v>1331</v>
      </c>
      <c r="C118" s="85" t="s">
        <v>1332</v>
      </c>
      <c r="D118" s="87">
        <v>92</v>
      </c>
      <c r="E118" s="88">
        <v>28753.31</v>
      </c>
      <c r="F118" s="87">
        <v>0</v>
      </c>
      <c r="G118" s="89">
        <f t="shared" si="3"/>
        <v>0</v>
      </c>
      <c r="H118" s="90">
        <f t="shared" si="4"/>
        <v>0.5</v>
      </c>
      <c r="I118" s="98">
        <f t="shared" si="5"/>
        <v>14370</v>
      </c>
      <c r="J118" s="99" t="s">
        <v>19</v>
      </c>
      <c r="K118" s="85"/>
    </row>
    <row r="119" customFormat="1" ht="17" customHeight="1" spans="1:11">
      <c r="A119" s="85">
        <v>117</v>
      </c>
      <c r="B119" s="86" t="s">
        <v>1333</v>
      </c>
      <c r="C119" s="85" t="s">
        <v>1334</v>
      </c>
      <c r="D119" s="87">
        <v>13</v>
      </c>
      <c r="E119" s="88">
        <v>14779.88</v>
      </c>
      <c r="F119" s="87">
        <v>0</v>
      </c>
      <c r="G119" s="89">
        <f t="shared" si="3"/>
        <v>0</v>
      </c>
      <c r="H119" s="90">
        <f t="shared" si="4"/>
        <v>0.5</v>
      </c>
      <c r="I119" s="98">
        <f t="shared" si="5"/>
        <v>7380</v>
      </c>
      <c r="J119" s="99" t="s">
        <v>19</v>
      </c>
      <c r="K119" s="85"/>
    </row>
    <row r="120" customFormat="1" ht="17" customHeight="1" spans="1:11">
      <c r="A120" s="85">
        <v>118</v>
      </c>
      <c r="B120" s="86" t="s">
        <v>1335</v>
      </c>
      <c r="C120" s="85" t="s">
        <v>1336</v>
      </c>
      <c r="D120" s="87">
        <v>8</v>
      </c>
      <c r="E120" s="88">
        <v>4276</v>
      </c>
      <c r="F120" s="87">
        <v>0</v>
      </c>
      <c r="G120" s="89">
        <f t="shared" si="3"/>
        <v>0</v>
      </c>
      <c r="H120" s="90">
        <f t="shared" si="4"/>
        <v>0.5</v>
      </c>
      <c r="I120" s="98">
        <f t="shared" si="5"/>
        <v>2130</v>
      </c>
      <c r="J120" s="99" t="s">
        <v>19</v>
      </c>
      <c r="K120" s="85"/>
    </row>
    <row r="121" customFormat="1" ht="17" customHeight="1" spans="1:11">
      <c r="A121" s="85">
        <v>119</v>
      </c>
      <c r="B121" s="86" t="s">
        <v>1337</v>
      </c>
      <c r="C121" s="85" t="s">
        <v>1338</v>
      </c>
      <c r="D121" s="87">
        <v>90</v>
      </c>
      <c r="E121" s="88">
        <v>25065.4</v>
      </c>
      <c r="F121" s="87">
        <v>0</v>
      </c>
      <c r="G121" s="89">
        <f t="shared" si="3"/>
        <v>0</v>
      </c>
      <c r="H121" s="90">
        <f t="shared" si="4"/>
        <v>0.5</v>
      </c>
      <c r="I121" s="98">
        <f t="shared" si="5"/>
        <v>12530</v>
      </c>
      <c r="J121" s="99" t="s">
        <v>19</v>
      </c>
      <c r="K121" s="85"/>
    </row>
    <row r="122" customFormat="1" ht="17" customHeight="1" spans="1:11">
      <c r="A122" s="85">
        <v>120</v>
      </c>
      <c r="B122" s="86" t="s">
        <v>1339</v>
      </c>
      <c r="C122" s="85" t="s">
        <v>1340</v>
      </c>
      <c r="D122" s="87">
        <v>9</v>
      </c>
      <c r="E122" s="88">
        <v>8806.66</v>
      </c>
      <c r="F122" s="87">
        <v>0</v>
      </c>
      <c r="G122" s="89">
        <f t="shared" si="3"/>
        <v>0</v>
      </c>
      <c r="H122" s="90">
        <f t="shared" si="4"/>
        <v>0.5</v>
      </c>
      <c r="I122" s="98">
        <f t="shared" si="5"/>
        <v>4400</v>
      </c>
      <c r="J122" s="99" t="s">
        <v>19</v>
      </c>
      <c r="K122" s="85"/>
    </row>
    <row r="123" customFormat="1" ht="17" customHeight="1" spans="1:11">
      <c r="A123" s="85">
        <v>121</v>
      </c>
      <c r="B123" s="86" t="s">
        <v>1341</v>
      </c>
      <c r="C123" s="85" t="s">
        <v>1342</v>
      </c>
      <c r="D123" s="87">
        <v>36</v>
      </c>
      <c r="E123" s="88">
        <v>15341.48</v>
      </c>
      <c r="F123" s="87">
        <v>0</v>
      </c>
      <c r="G123" s="89">
        <f t="shared" si="3"/>
        <v>0</v>
      </c>
      <c r="H123" s="90">
        <f t="shared" si="4"/>
        <v>0.5</v>
      </c>
      <c r="I123" s="98">
        <f t="shared" si="5"/>
        <v>7670</v>
      </c>
      <c r="J123" s="99" t="s">
        <v>19</v>
      </c>
      <c r="K123" s="85"/>
    </row>
    <row r="124" customFormat="1" ht="17" customHeight="1" spans="1:11">
      <c r="A124" s="85">
        <v>122</v>
      </c>
      <c r="B124" s="86" t="s">
        <v>1343</v>
      </c>
      <c r="C124" s="85" t="s">
        <v>1344</v>
      </c>
      <c r="D124" s="87">
        <v>5</v>
      </c>
      <c r="E124" s="88">
        <v>1429.78</v>
      </c>
      <c r="F124" s="87">
        <v>0</v>
      </c>
      <c r="G124" s="89">
        <f t="shared" si="3"/>
        <v>0</v>
      </c>
      <c r="H124" s="90">
        <f t="shared" si="4"/>
        <v>0.5</v>
      </c>
      <c r="I124" s="98">
        <f t="shared" si="5"/>
        <v>710</v>
      </c>
      <c r="J124" s="99" t="s">
        <v>19</v>
      </c>
      <c r="K124" s="85"/>
    </row>
    <row r="125" customFormat="1" ht="17" customHeight="1" spans="1:11">
      <c r="A125" s="85">
        <v>123</v>
      </c>
      <c r="B125" s="86" t="s">
        <v>1345</v>
      </c>
      <c r="C125" s="85" t="s">
        <v>1346</v>
      </c>
      <c r="D125" s="87">
        <v>112</v>
      </c>
      <c r="E125" s="88">
        <v>31393.4</v>
      </c>
      <c r="F125" s="87">
        <v>0</v>
      </c>
      <c r="G125" s="89">
        <f t="shared" si="3"/>
        <v>0</v>
      </c>
      <c r="H125" s="90">
        <f t="shared" si="4"/>
        <v>0.5</v>
      </c>
      <c r="I125" s="98">
        <f t="shared" si="5"/>
        <v>15690</v>
      </c>
      <c r="J125" s="99" t="s">
        <v>19</v>
      </c>
      <c r="K125" s="85"/>
    </row>
    <row r="126" customFormat="1" ht="17" customHeight="1" spans="1:11">
      <c r="A126" s="85">
        <v>124</v>
      </c>
      <c r="B126" s="86" t="s">
        <v>1347</v>
      </c>
      <c r="C126" s="85" t="s">
        <v>1348</v>
      </c>
      <c r="D126" s="87">
        <v>57</v>
      </c>
      <c r="E126" s="88">
        <v>30242.25</v>
      </c>
      <c r="F126" s="87">
        <v>0</v>
      </c>
      <c r="G126" s="89">
        <f t="shared" si="3"/>
        <v>0</v>
      </c>
      <c r="H126" s="90">
        <f t="shared" si="4"/>
        <v>0.5</v>
      </c>
      <c r="I126" s="98">
        <f t="shared" si="5"/>
        <v>15120</v>
      </c>
      <c r="J126" s="99" t="s">
        <v>19</v>
      </c>
      <c r="K126" s="85"/>
    </row>
    <row r="127" customFormat="1" ht="17" customHeight="1" spans="1:11">
      <c r="A127" s="85">
        <v>125</v>
      </c>
      <c r="B127" s="86" t="s">
        <v>1349</v>
      </c>
      <c r="C127" s="85" t="s">
        <v>1350</v>
      </c>
      <c r="D127" s="87">
        <v>612</v>
      </c>
      <c r="E127" s="88">
        <v>265931.52</v>
      </c>
      <c r="F127" s="87">
        <v>0</v>
      </c>
      <c r="G127" s="89">
        <f t="shared" si="3"/>
        <v>0</v>
      </c>
      <c r="H127" s="90">
        <f t="shared" si="4"/>
        <v>0.5</v>
      </c>
      <c r="I127" s="98">
        <f t="shared" si="5"/>
        <v>132960</v>
      </c>
      <c r="J127" s="99" t="s">
        <v>19</v>
      </c>
      <c r="K127" s="85"/>
    </row>
    <row r="128" customFormat="1" ht="17" customHeight="1" spans="1:11">
      <c r="A128" s="85">
        <v>126</v>
      </c>
      <c r="B128" s="86" t="s">
        <v>1351</v>
      </c>
      <c r="C128" s="85" t="s">
        <v>1352</v>
      </c>
      <c r="D128" s="87">
        <v>8</v>
      </c>
      <c r="E128" s="88">
        <v>3965.11</v>
      </c>
      <c r="F128" s="87">
        <v>0</v>
      </c>
      <c r="G128" s="89">
        <f t="shared" si="3"/>
        <v>0</v>
      </c>
      <c r="H128" s="90">
        <f t="shared" si="4"/>
        <v>0.5</v>
      </c>
      <c r="I128" s="98">
        <f t="shared" si="5"/>
        <v>1980</v>
      </c>
      <c r="J128" s="99" t="s">
        <v>14</v>
      </c>
      <c r="K128" s="85"/>
    </row>
    <row r="129" customFormat="1" ht="17" customHeight="1" spans="1:11">
      <c r="A129" s="85">
        <v>127</v>
      </c>
      <c r="B129" s="86" t="s">
        <v>1353</v>
      </c>
      <c r="C129" s="85" t="s">
        <v>1354</v>
      </c>
      <c r="D129" s="87">
        <v>19</v>
      </c>
      <c r="E129" s="88">
        <v>15372.16</v>
      </c>
      <c r="F129" s="87">
        <v>0</v>
      </c>
      <c r="G129" s="89">
        <f t="shared" si="3"/>
        <v>0</v>
      </c>
      <c r="H129" s="90">
        <f t="shared" si="4"/>
        <v>0.5</v>
      </c>
      <c r="I129" s="98">
        <f t="shared" si="5"/>
        <v>7680</v>
      </c>
      <c r="J129" s="99" t="s">
        <v>14</v>
      </c>
      <c r="K129" s="85"/>
    </row>
    <row r="130" customFormat="1" ht="17" customHeight="1" spans="1:11">
      <c r="A130" s="85">
        <v>128</v>
      </c>
      <c r="B130" s="86" t="s">
        <v>1355</v>
      </c>
      <c r="C130" s="85" t="s">
        <v>1356</v>
      </c>
      <c r="D130" s="87">
        <v>11</v>
      </c>
      <c r="E130" s="88">
        <v>7621.28</v>
      </c>
      <c r="F130" s="87">
        <v>0</v>
      </c>
      <c r="G130" s="89">
        <f t="shared" si="3"/>
        <v>0</v>
      </c>
      <c r="H130" s="90">
        <f t="shared" si="4"/>
        <v>0.5</v>
      </c>
      <c r="I130" s="98">
        <f t="shared" si="5"/>
        <v>3810</v>
      </c>
      <c r="J130" s="99" t="s">
        <v>19</v>
      </c>
      <c r="K130" s="85"/>
    </row>
    <row r="131" customFormat="1" ht="17" customHeight="1" spans="1:11">
      <c r="A131" s="85">
        <v>129</v>
      </c>
      <c r="B131" s="86" t="s">
        <v>1357</v>
      </c>
      <c r="C131" s="85" t="s">
        <v>1358</v>
      </c>
      <c r="D131" s="87">
        <v>11</v>
      </c>
      <c r="E131" s="88">
        <v>8385.36</v>
      </c>
      <c r="F131" s="87">
        <v>0</v>
      </c>
      <c r="G131" s="89">
        <f t="shared" ref="G131:G194" si="6">F131/(F131+D131)*100%</f>
        <v>0</v>
      </c>
      <c r="H131" s="90">
        <f t="shared" ref="H131:H194" si="7">(3.23%-G131)/3.23%*50%</f>
        <v>0.5</v>
      </c>
      <c r="I131" s="98">
        <f t="shared" ref="I131:I194" si="8">ROUNDDOWN(H131*E131,-1)</f>
        <v>4190</v>
      </c>
      <c r="J131" s="99" t="s">
        <v>19</v>
      </c>
      <c r="K131" s="85"/>
    </row>
    <row r="132" customFormat="1" ht="17" customHeight="1" spans="1:11">
      <c r="A132" s="85">
        <v>130</v>
      </c>
      <c r="B132" s="86" t="s">
        <v>1359</v>
      </c>
      <c r="C132" s="85" t="s">
        <v>1360</v>
      </c>
      <c r="D132" s="87">
        <v>87</v>
      </c>
      <c r="E132" s="88">
        <v>55662.46</v>
      </c>
      <c r="F132" s="87">
        <v>0</v>
      </c>
      <c r="G132" s="89">
        <f t="shared" si="6"/>
        <v>0</v>
      </c>
      <c r="H132" s="90">
        <f t="shared" si="7"/>
        <v>0.5</v>
      </c>
      <c r="I132" s="98">
        <f t="shared" si="8"/>
        <v>27830</v>
      </c>
      <c r="J132" s="99" t="s">
        <v>19</v>
      </c>
      <c r="K132" s="85"/>
    </row>
    <row r="133" customFormat="1" ht="17" customHeight="1" spans="1:11">
      <c r="A133" s="85">
        <v>131</v>
      </c>
      <c r="B133" s="86" t="s">
        <v>1361</v>
      </c>
      <c r="C133" s="85" t="s">
        <v>1362</v>
      </c>
      <c r="D133" s="87">
        <v>63</v>
      </c>
      <c r="E133" s="88">
        <v>52332.21</v>
      </c>
      <c r="F133" s="87">
        <v>0</v>
      </c>
      <c r="G133" s="89">
        <f t="shared" si="6"/>
        <v>0</v>
      </c>
      <c r="H133" s="90">
        <f t="shared" si="7"/>
        <v>0.5</v>
      </c>
      <c r="I133" s="98">
        <f t="shared" si="8"/>
        <v>26160</v>
      </c>
      <c r="J133" s="99" t="s">
        <v>19</v>
      </c>
      <c r="K133" s="85"/>
    </row>
    <row r="134" customFormat="1" ht="17" customHeight="1" spans="1:11">
      <c r="A134" s="85">
        <v>132</v>
      </c>
      <c r="B134" s="86" t="s">
        <v>1363</v>
      </c>
      <c r="C134" s="85" t="s">
        <v>1364</v>
      </c>
      <c r="D134" s="87">
        <v>51</v>
      </c>
      <c r="E134" s="88">
        <v>37324.49</v>
      </c>
      <c r="F134" s="87">
        <v>0</v>
      </c>
      <c r="G134" s="89">
        <f t="shared" si="6"/>
        <v>0</v>
      </c>
      <c r="H134" s="90">
        <f t="shared" si="7"/>
        <v>0.5</v>
      </c>
      <c r="I134" s="98">
        <f t="shared" si="8"/>
        <v>18660</v>
      </c>
      <c r="J134" s="99" t="s">
        <v>19</v>
      </c>
      <c r="K134" s="85"/>
    </row>
    <row r="135" customFormat="1" ht="17" customHeight="1" spans="1:11">
      <c r="A135" s="85">
        <v>133</v>
      </c>
      <c r="B135" s="86" t="s">
        <v>1365</v>
      </c>
      <c r="C135" s="85" t="s">
        <v>1366</v>
      </c>
      <c r="D135" s="87">
        <v>101</v>
      </c>
      <c r="E135" s="88">
        <v>104160.28</v>
      </c>
      <c r="F135" s="87">
        <v>0</v>
      </c>
      <c r="G135" s="89">
        <f t="shared" si="6"/>
        <v>0</v>
      </c>
      <c r="H135" s="90">
        <f t="shared" si="7"/>
        <v>0.5</v>
      </c>
      <c r="I135" s="98">
        <f t="shared" si="8"/>
        <v>52080</v>
      </c>
      <c r="J135" s="99" t="s">
        <v>19</v>
      </c>
      <c r="K135" s="85"/>
    </row>
    <row r="136" customFormat="1" ht="17" customHeight="1" spans="1:11">
      <c r="A136" s="85">
        <v>134</v>
      </c>
      <c r="B136" s="86" t="s">
        <v>1367</v>
      </c>
      <c r="C136" s="85" t="s">
        <v>1368</v>
      </c>
      <c r="D136" s="87">
        <v>9</v>
      </c>
      <c r="E136" s="88">
        <v>2684.28</v>
      </c>
      <c r="F136" s="87">
        <v>0</v>
      </c>
      <c r="G136" s="89">
        <f t="shared" si="6"/>
        <v>0</v>
      </c>
      <c r="H136" s="90">
        <f t="shared" si="7"/>
        <v>0.5</v>
      </c>
      <c r="I136" s="98">
        <f t="shared" si="8"/>
        <v>1340</v>
      </c>
      <c r="J136" s="99" t="s">
        <v>19</v>
      </c>
      <c r="K136" s="85"/>
    </row>
    <row r="137" customFormat="1" ht="17" customHeight="1" spans="1:11">
      <c r="A137" s="85">
        <v>135</v>
      </c>
      <c r="B137" s="86" t="s">
        <v>1369</v>
      </c>
      <c r="C137" s="85" t="s">
        <v>1370</v>
      </c>
      <c r="D137" s="87">
        <v>25</v>
      </c>
      <c r="E137" s="88">
        <v>21174.23</v>
      </c>
      <c r="F137" s="87">
        <v>0</v>
      </c>
      <c r="G137" s="89">
        <f t="shared" si="6"/>
        <v>0</v>
      </c>
      <c r="H137" s="90">
        <f t="shared" si="7"/>
        <v>0.5</v>
      </c>
      <c r="I137" s="98">
        <f t="shared" si="8"/>
        <v>10580</v>
      </c>
      <c r="J137" s="99" t="s">
        <v>19</v>
      </c>
      <c r="K137" s="85"/>
    </row>
    <row r="138" customFormat="1" ht="17" customHeight="1" spans="1:11">
      <c r="A138" s="85">
        <v>136</v>
      </c>
      <c r="B138" s="86" t="s">
        <v>1371</v>
      </c>
      <c r="C138" s="85" t="s">
        <v>1372</v>
      </c>
      <c r="D138" s="87">
        <v>9</v>
      </c>
      <c r="E138" s="88">
        <v>3875.76</v>
      </c>
      <c r="F138" s="87">
        <v>0</v>
      </c>
      <c r="G138" s="89">
        <f t="shared" si="6"/>
        <v>0</v>
      </c>
      <c r="H138" s="90">
        <f t="shared" si="7"/>
        <v>0.5</v>
      </c>
      <c r="I138" s="98">
        <f t="shared" si="8"/>
        <v>1930</v>
      </c>
      <c r="J138" s="99" t="s">
        <v>19</v>
      </c>
      <c r="K138" s="85"/>
    </row>
    <row r="139" customFormat="1" ht="17" customHeight="1" spans="1:11">
      <c r="A139" s="85">
        <v>137</v>
      </c>
      <c r="B139" s="86" t="s">
        <v>1373</v>
      </c>
      <c r="C139" s="85" t="s">
        <v>1374</v>
      </c>
      <c r="D139" s="87">
        <v>52</v>
      </c>
      <c r="E139" s="88">
        <v>26888.86</v>
      </c>
      <c r="F139" s="87">
        <v>0</v>
      </c>
      <c r="G139" s="89">
        <f t="shared" si="6"/>
        <v>0</v>
      </c>
      <c r="H139" s="90">
        <f t="shared" si="7"/>
        <v>0.5</v>
      </c>
      <c r="I139" s="98">
        <f t="shared" si="8"/>
        <v>13440</v>
      </c>
      <c r="J139" s="99" t="s">
        <v>19</v>
      </c>
      <c r="K139" s="85"/>
    </row>
    <row r="140" customFormat="1" ht="17" customHeight="1" spans="1:11">
      <c r="A140" s="85">
        <v>138</v>
      </c>
      <c r="B140" s="86" t="s">
        <v>1375</v>
      </c>
      <c r="C140" s="85" t="s">
        <v>1376</v>
      </c>
      <c r="D140" s="87">
        <v>61</v>
      </c>
      <c r="E140" s="88">
        <v>23402.93</v>
      </c>
      <c r="F140" s="87">
        <v>0</v>
      </c>
      <c r="G140" s="89">
        <f t="shared" si="6"/>
        <v>0</v>
      </c>
      <c r="H140" s="90">
        <f t="shared" si="7"/>
        <v>0.5</v>
      </c>
      <c r="I140" s="98">
        <f t="shared" si="8"/>
        <v>11700</v>
      </c>
      <c r="J140" s="99" t="s">
        <v>19</v>
      </c>
      <c r="K140" s="85"/>
    </row>
    <row r="141" customFormat="1" ht="17" customHeight="1" spans="1:11">
      <c r="A141" s="85">
        <v>139</v>
      </c>
      <c r="B141" s="86" t="s">
        <v>1377</v>
      </c>
      <c r="C141" s="85" t="s">
        <v>1378</v>
      </c>
      <c r="D141" s="87">
        <v>44</v>
      </c>
      <c r="E141" s="88">
        <v>15424.84</v>
      </c>
      <c r="F141" s="87">
        <v>0</v>
      </c>
      <c r="G141" s="89">
        <f t="shared" si="6"/>
        <v>0</v>
      </c>
      <c r="H141" s="90">
        <f t="shared" si="7"/>
        <v>0.5</v>
      </c>
      <c r="I141" s="98">
        <f t="shared" si="8"/>
        <v>7710</v>
      </c>
      <c r="J141" s="99" t="s">
        <v>19</v>
      </c>
      <c r="K141" s="85"/>
    </row>
    <row r="142" customFormat="1" ht="17" customHeight="1" spans="1:11">
      <c r="A142" s="85">
        <v>140</v>
      </c>
      <c r="B142" s="86" t="s">
        <v>1379</v>
      </c>
      <c r="C142" s="85" t="s">
        <v>1380</v>
      </c>
      <c r="D142" s="87">
        <v>46</v>
      </c>
      <c r="E142" s="88">
        <v>35084.06</v>
      </c>
      <c r="F142" s="87">
        <v>0</v>
      </c>
      <c r="G142" s="89">
        <f t="shared" si="6"/>
        <v>0</v>
      </c>
      <c r="H142" s="90">
        <f t="shared" si="7"/>
        <v>0.5</v>
      </c>
      <c r="I142" s="98">
        <f t="shared" si="8"/>
        <v>17540</v>
      </c>
      <c r="J142" s="99" t="s">
        <v>19</v>
      </c>
      <c r="K142" s="85"/>
    </row>
    <row r="143" customFormat="1" ht="17" customHeight="1" spans="1:11">
      <c r="A143" s="85">
        <v>141</v>
      </c>
      <c r="B143" s="86" t="s">
        <v>1381</v>
      </c>
      <c r="C143" s="85" t="s">
        <v>1382</v>
      </c>
      <c r="D143" s="87">
        <v>91</v>
      </c>
      <c r="E143" s="88">
        <v>75800.06</v>
      </c>
      <c r="F143" s="87">
        <v>0</v>
      </c>
      <c r="G143" s="89">
        <f t="shared" si="6"/>
        <v>0</v>
      </c>
      <c r="H143" s="90">
        <f t="shared" si="7"/>
        <v>0.5</v>
      </c>
      <c r="I143" s="98">
        <f t="shared" si="8"/>
        <v>37900</v>
      </c>
      <c r="J143" s="99" t="s">
        <v>19</v>
      </c>
      <c r="K143" s="85"/>
    </row>
    <row r="144" customFormat="1" ht="17" customHeight="1" spans="1:11">
      <c r="A144" s="85">
        <v>142</v>
      </c>
      <c r="B144" s="86" t="s">
        <v>1383</v>
      </c>
      <c r="C144" s="85" t="s">
        <v>1384</v>
      </c>
      <c r="D144" s="87">
        <v>375</v>
      </c>
      <c r="E144" s="88">
        <v>122623.01</v>
      </c>
      <c r="F144" s="87">
        <v>0</v>
      </c>
      <c r="G144" s="89">
        <f t="shared" si="6"/>
        <v>0</v>
      </c>
      <c r="H144" s="90">
        <f t="shared" si="7"/>
        <v>0.5</v>
      </c>
      <c r="I144" s="98">
        <f t="shared" si="8"/>
        <v>61310</v>
      </c>
      <c r="J144" s="99" t="s">
        <v>19</v>
      </c>
      <c r="K144" s="85"/>
    </row>
    <row r="145" customFormat="1" ht="17" customHeight="1" spans="1:11">
      <c r="A145" s="85">
        <v>143</v>
      </c>
      <c r="B145" s="86" t="s">
        <v>1385</v>
      </c>
      <c r="C145" s="85" t="s">
        <v>1386</v>
      </c>
      <c r="D145" s="87">
        <v>102</v>
      </c>
      <c r="E145" s="88">
        <v>55934.94</v>
      </c>
      <c r="F145" s="87">
        <v>0</v>
      </c>
      <c r="G145" s="89">
        <f t="shared" si="6"/>
        <v>0</v>
      </c>
      <c r="H145" s="90">
        <f t="shared" si="7"/>
        <v>0.5</v>
      </c>
      <c r="I145" s="98">
        <f t="shared" si="8"/>
        <v>27960</v>
      </c>
      <c r="J145" s="99" t="s">
        <v>19</v>
      </c>
      <c r="K145" s="85"/>
    </row>
    <row r="146" customFormat="1" ht="17" customHeight="1" spans="1:11">
      <c r="A146" s="85">
        <v>144</v>
      </c>
      <c r="B146" s="86" t="s">
        <v>1387</v>
      </c>
      <c r="C146" s="85" t="s">
        <v>1388</v>
      </c>
      <c r="D146" s="87">
        <v>151</v>
      </c>
      <c r="E146" s="88">
        <v>40312.58</v>
      </c>
      <c r="F146" s="87">
        <v>0</v>
      </c>
      <c r="G146" s="89">
        <f t="shared" si="6"/>
        <v>0</v>
      </c>
      <c r="H146" s="90">
        <f t="shared" si="7"/>
        <v>0.5</v>
      </c>
      <c r="I146" s="98">
        <f t="shared" si="8"/>
        <v>20150</v>
      </c>
      <c r="J146" s="99" t="s">
        <v>14</v>
      </c>
      <c r="K146" s="85"/>
    </row>
    <row r="147" customFormat="1" ht="17" customHeight="1" spans="1:11">
      <c r="A147" s="85">
        <v>145</v>
      </c>
      <c r="B147" s="86" t="s">
        <v>1389</v>
      </c>
      <c r="C147" s="85" t="s">
        <v>1390</v>
      </c>
      <c r="D147" s="87">
        <v>13</v>
      </c>
      <c r="E147" s="88">
        <v>9562.15</v>
      </c>
      <c r="F147" s="87">
        <v>0</v>
      </c>
      <c r="G147" s="89">
        <f t="shared" si="6"/>
        <v>0</v>
      </c>
      <c r="H147" s="90">
        <f t="shared" si="7"/>
        <v>0.5</v>
      </c>
      <c r="I147" s="98">
        <f t="shared" si="8"/>
        <v>4780</v>
      </c>
      <c r="J147" s="99" t="s">
        <v>19</v>
      </c>
      <c r="K147" s="85"/>
    </row>
    <row r="148" customFormat="1" ht="17" customHeight="1" spans="1:11">
      <c r="A148" s="85">
        <v>146</v>
      </c>
      <c r="B148" s="86" t="s">
        <v>1391</v>
      </c>
      <c r="C148" s="85" t="s">
        <v>1392</v>
      </c>
      <c r="D148" s="87">
        <v>40</v>
      </c>
      <c r="E148" s="88">
        <v>9088.8</v>
      </c>
      <c r="F148" s="87">
        <v>0</v>
      </c>
      <c r="G148" s="89">
        <f t="shared" si="6"/>
        <v>0</v>
      </c>
      <c r="H148" s="90">
        <f t="shared" si="7"/>
        <v>0.5</v>
      </c>
      <c r="I148" s="98">
        <f t="shared" si="8"/>
        <v>4540</v>
      </c>
      <c r="J148" s="99" t="s">
        <v>19</v>
      </c>
      <c r="K148" s="85"/>
    </row>
    <row r="149" customFormat="1" ht="17" customHeight="1" spans="1:11">
      <c r="A149" s="85">
        <v>147</v>
      </c>
      <c r="B149" s="86" t="s">
        <v>1393</v>
      </c>
      <c r="C149" s="85" t="s">
        <v>1394</v>
      </c>
      <c r="D149" s="87">
        <v>427</v>
      </c>
      <c r="E149" s="88">
        <v>134347.97</v>
      </c>
      <c r="F149" s="87">
        <v>0</v>
      </c>
      <c r="G149" s="89">
        <f t="shared" si="6"/>
        <v>0</v>
      </c>
      <c r="H149" s="90">
        <f t="shared" si="7"/>
        <v>0.5</v>
      </c>
      <c r="I149" s="98">
        <f t="shared" si="8"/>
        <v>67170</v>
      </c>
      <c r="J149" s="99" t="s">
        <v>19</v>
      </c>
      <c r="K149" s="85"/>
    </row>
    <row r="150" customFormat="1" ht="17" customHeight="1" spans="1:11">
      <c r="A150" s="85">
        <v>148</v>
      </c>
      <c r="B150" s="86" t="s">
        <v>1395</v>
      </c>
      <c r="C150" s="85" t="s">
        <v>1396</v>
      </c>
      <c r="D150" s="87">
        <v>12</v>
      </c>
      <c r="E150" s="88">
        <v>3492.16</v>
      </c>
      <c r="F150" s="87">
        <v>0</v>
      </c>
      <c r="G150" s="89">
        <f t="shared" si="6"/>
        <v>0</v>
      </c>
      <c r="H150" s="90">
        <f t="shared" si="7"/>
        <v>0.5</v>
      </c>
      <c r="I150" s="98">
        <f t="shared" si="8"/>
        <v>1740</v>
      </c>
      <c r="J150" s="99" t="s">
        <v>19</v>
      </c>
      <c r="K150" s="85"/>
    </row>
    <row r="151" customFormat="1" ht="17" customHeight="1" spans="1:11">
      <c r="A151" s="85">
        <v>149</v>
      </c>
      <c r="B151" s="86" t="s">
        <v>1397</v>
      </c>
      <c r="C151" s="85" t="s">
        <v>1398</v>
      </c>
      <c r="D151" s="87">
        <v>9</v>
      </c>
      <c r="E151" s="88">
        <v>2848.32</v>
      </c>
      <c r="F151" s="87">
        <v>0</v>
      </c>
      <c r="G151" s="89">
        <f t="shared" si="6"/>
        <v>0</v>
      </c>
      <c r="H151" s="90">
        <f t="shared" si="7"/>
        <v>0.5</v>
      </c>
      <c r="I151" s="98">
        <f t="shared" si="8"/>
        <v>1420</v>
      </c>
      <c r="J151" s="99" t="s">
        <v>19</v>
      </c>
      <c r="K151" s="85"/>
    </row>
    <row r="152" customFormat="1" ht="17" customHeight="1" spans="1:11">
      <c r="A152" s="85">
        <v>150</v>
      </c>
      <c r="B152" s="86" t="s">
        <v>1399</v>
      </c>
      <c r="C152" s="85" t="s">
        <v>1400</v>
      </c>
      <c r="D152" s="87">
        <v>172</v>
      </c>
      <c r="E152" s="88">
        <v>127632.98</v>
      </c>
      <c r="F152" s="87">
        <v>0</v>
      </c>
      <c r="G152" s="89">
        <f t="shared" si="6"/>
        <v>0</v>
      </c>
      <c r="H152" s="90">
        <f t="shared" si="7"/>
        <v>0.5</v>
      </c>
      <c r="I152" s="98">
        <f t="shared" si="8"/>
        <v>63810</v>
      </c>
      <c r="J152" s="99" t="s">
        <v>19</v>
      </c>
      <c r="K152" s="85"/>
    </row>
    <row r="153" customFormat="1" ht="17" customHeight="1" spans="1:11">
      <c r="A153" s="85">
        <v>151</v>
      </c>
      <c r="B153" s="86" t="s">
        <v>1401</v>
      </c>
      <c r="C153" s="85" t="s">
        <v>1402</v>
      </c>
      <c r="D153" s="87">
        <v>27</v>
      </c>
      <c r="E153" s="88">
        <v>7206.96</v>
      </c>
      <c r="F153" s="87">
        <v>0</v>
      </c>
      <c r="G153" s="89">
        <f t="shared" si="6"/>
        <v>0</v>
      </c>
      <c r="H153" s="90">
        <f t="shared" si="7"/>
        <v>0.5</v>
      </c>
      <c r="I153" s="98">
        <f t="shared" si="8"/>
        <v>3600</v>
      </c>
      <c r="J153" s="99" t="s">
        <v>19</v>
      </c>
      <c r="K153" s="85"/>
    </row>
    <row r="154" customFormat="1" ht="17" customHeight="1" spans="1:11">
      <c r="A154" s="85">
        <v>152</v>
      </c>
      <c r="B154" s="86" t="s">
        <v>1403</v>
      </c>
      <c r="C154" s="85" t="s">
        <v>1404</v>
      </c>
      <c r="D154" s="87">
        <v>17</v>
      </c>
      <c r="E154" s="88">
        <v>8800</v>
      </c>
      <c r="F154" s="87">
        <v>0</v>
      </c>
      <c r="G154" s="89">
        <f t="shared" si="6"/>
        <v>0</v>
      </c>
      <c r="H154" s="90">
        <f t="shared" si="7"/>
        <v>0.5</v>
      </c>
      <c r="I154" s="98">
        <f t="shared" si="8"/>
        <v>4400</v>
      </c>
      <c r="J154" s="99" t="s">
        <v>19</v>
      </c>
      <c r="K154" s="85"/>
    </row>
    <row r="155" customFormat="1" ht="17" customHeight="1" spans="1:11">
      <c r="A155" s="85">
        <v>153</v>
      </c>
      <c r="B155" s="86" t="s">
        <v>1405</v>
      </c>
      <c r="C155" s="85" t="s">
        <v>1406</v>
      </c>
      <c r="D155" s="87">
        <v>24</v>
      </c>
      <c r="E155" s="88">
        <v>15874.4</v>
      </c>
      <c r="F155" s="87">
        <v>0</v>
      </c>
      <c r="G155" s="89">
        <f t="shared" si="6"/>
        <v>0</v>
      </c>
      <c r="H155" s="90">
        <f t="shared" si="7"/>
        <v>0.5</v>
      </c>
      <c r="I155" s="98">
        <f t="shared" si="8"/>
        <v>7930</v>
      </c>
      <c r="J155" s="99" t="s">
        <v>19</v>
      </c>
      <c r="K155" s="85"/>
    </row>
    <row r="156" customFormat="1" ht="17" customHeight="1" spans="1:11">
      <c r="A156" s="85">
        <v>154</v>
      </c>
      <c r="B156" s="86" t="s">
        <v>1407</v>
      </c>
      <c r="C156" s="85" t="s">
        <v>1408</v>
      </c>
      <c r="D156" s="87">
        <v>22</v>
      </c>
      <c r="E156" s="88">
        <v>14393.56</v>
      </c>
      <c r="F156" s="87">
        <v>0</v>
      </c>
      <c r="G156" s="89">
        <f t="shared" si="6"/>
        <v>0</v>
      </c>
      <c r="H156" s="90">
        <f t="shared" si="7"/>
        <v>0.5</v>
      </c>
      <c r="I156" s="98">
        <f t="shared" si="8"/>
        <v>7190</v>
      </c>
      <c r="J156" s="99" t="s">
        <v>19</v>
      </c>
      <c r="K156" s="85"/>
    </row>
    <row r="157" customFormat="1" ht="17" customHeight="1" spans="1:11">
      <c r="A157" s="85">
        <v>155</v>
      </c>
      <c r="B157" s="86" t="s">
        <v>1409</v>
      </c>
      <c r="C157" s="85" t="s">
        <v>1410</v>
      </c>
      <c r="D157" s="87">
        <v>1</v>
      </c>
      <c r="E157" s="88">
        <v>942.33</v>
      </c>
      <c r="F157" s="87">
        <v>0</v>
      </c>
      <c r="G157" s="89">
        <f t="shared" si="6"/>
        <v>0</v>
      </c>
      <c r="H157" s="90">
        <f t="shared" si="7"/>
        <v>0.5</v>
      </c>
      <c r="I157" s="98">
        <f t="shared" si="8"/>
        <v>470</v>
      </c>
      <c r="J157" s="99" t="s">
        <v>19</v>
      </c>
      <c r="K157" s="85"/>
    </row>
    <row r="158" customFormat="1" ht="17" customHeight="1" spans="1:11">
      <c r="A158" s="85">
        <v>156</v>
      </c>
      <c r="B158" s="86" t="s">
        <v>1411</v>
      </c>
      <c r="C158" s="85" t="s">
        <v>1412</v>
      </c>
      <c r="D158" s="87">
        <v>40</v>
      </c>
      <c r="E158" s="88">
        <v>13214.11</v>
      </c>
      <c r="F158" s="87">
        <v>0</v>
      </c>
      <c r="G158" s="89">
        <f t="shared" si="6"/>
        <v>0</v>
      </c>
      <c r="H158" s="90">
        <f t="shared" si="7"/>
        <v>0.5</v>
      </c>
      <c r="I158" s="98">
        <f t="shared" si="8"/>
        <v>6600</v>
      </c>
      <c r="J158" s="99" t="s">
        <v>19</v>
      </c>
      <c r="K158" s="85"/>
    </row>
    <row r="159" customFormat="1" ht="17" customHeight="1" spans="1:11">
      <c r="A159" s="85">
        <v>157</v>
      </c>
      <c r="B159" s="86" t="s">
        <v>1413</v>
      </c>
      <c r="C159" s="85" t="s">
        <v>1414</v>
      </c>
      <c r="D159" s="87">
        <v>78</v>
      </c>
      <c r="E159" s="88">
        <v>89858.18</v>
      </c>
      <c r="F159" s="87">
        <v>0</v>
      </c>
      <c r="G159" s="89">
        <f t="shared" si="6"/>
        <v>0</v>
      </c>
      <c r="H159" s="90">
        <f t="shared" si="7"/>
        <v>0.5</v>
      </c>
      <c r="I159" s="98">
        <f t="shared" si="8"/>
        <v>44920</v>
      </c>
      <c r="J159" s="99" t="s">
        <v>19</v>
      </c>
      <c r="K159" s="85"/>
    </row>
    <row r="160" customFormat="1" ht="17" customHeight="1" spans="1:11">
      <c r="A160" s="85">
        <v>158</v>
      </c>
      <c r="B160" s="86" t="s">
        <v>1415</v>
      </c>
      <c r="C160" s="85" t="s">
        <v>1416</v>
      </c>
      <c r="D160" s="87">
        <v>68</v>
      </c>
      <c r="E160" s="88">
        <v>100471.88</v>
      </c>
      <c r="F160" s="87">
        <v>0</v>
      </c>
      <c r="G160" s="89">
        <f t="shared" si="6"/>
        <v>0</v>
      </c>
      <c r="H160" s="90">
        <f t="shared" si="7"/>
        <v>0.5</v>
      </c>
      <c r="I160" s="98">
        <f t="shared" si="8"/>
        <v>50230</v>
      </c>
      <c r="J160" s="99" t="s">
        <v>19</v>
      </c>
      <c r="K160" s="85"/>
    </row>
    <row r="161" customFormat="1" ht="17" customHeight="1" spans="1:11">
      <c r="A161" s="85">
        <v>159</v>
      </c>
      <c r="B161" s="86" t="s">
        <v>1417</v>
      </c>
      <c r="C161" s="85" t="s">
        <v>1418</v>
      </c>
      <c r="D161" s="87">
        <v>127</v>
      </c>
      <c r="E161" s="88">
        <v>41108.52</v>
      </c>
      <c r="F161" s="87">
        <v>0</v>
      </c>
      <c r="G161" s="89">
        <f t="shared" si="6"/>
        <v>0</v>
      </c>
      <c r="H161" s="90">
        <f t="shared" si="7"/>
        <v>0.5</v>
      </c>
      <c r="I161" s="98">
        <f t="shared" si="8"/>
        <v>20550</v>
      </c>
      <c r="J161" s="99" t="s">
        <v>14</v>
      </c>
      <c r="K161" s="85"/>
    </row>
    <row r="162" customFormat="1" ht="17" customHeight="1" spans="1:11">
      <c r="A162" s="85">
        <v>160</v>
      </c>
      <c r="B162" s="241" t="s">
        <v>1419</v>
      </c>
      <c r="C162" s="85" t="s">
        <v>1420</v>
      </c>
      <c r="D162" s="87">
        <v>19</v>
      </c>
      <c r="E162" s="88">
        <v>6525.84</v>
      </c>
      <c r="F162" s="87">
        <v>0</v>
      </c>
      <c r="G162" s="89">
        <f t="shared" si="6"/>
        <v>0</v>
      </c>
      <c r="H162" s="90">
        <f t="shared" si="7"/>
        <v>0.5</v>
      </c>
      <c r="I162" s="98">
        <f t="shared" si="8"/>
        <v>3260</v>
      </c>
      <c r="J162" s="99" t="s">
        <v>19</v>
      </c>
      <c r="K162" s="85"/>
    </row>
    <row r="163" customFormat="1" ht="17" customHeight="1" spans="1:11">
      <c r="A163" s="85">
        <v>161</v>
      </c>
      <c r="B163" s="86" t="s">
        <v>1421</v>
      </c>
      <c r="C163" s="85" t="s">
        <v>1422</v>
      </c>
      <c r="D163" s="87">
        <v>74</v>
      </c>
      <c r="E163" s="88">
        <v>23411.92</v>
      </c>
      <c r="F163" s="87">
        <v>0</v>
      </c>
      <c r="G163" s="89">
        <f t="shared" si="6"/>
        <v>0</v>
      </c>
      <c r="H163" s="90">
        <f t="shared" si="7"/>
        <v>0.5</v>
      </c>
      <c r="I163" s="98">
        <f t="shared" si="8"/>
        <v>11700</v>
      </c>
      <c r="J163" s="99" t="s">
        <v>19</v>
      </c>
      <c r="K163" s="85"/>
    </row>
    <row r="164" customFormat="1" ht="17" customHeight="1" spans="1:11">
      <c r="A164" s="85">
        <v>162</v>
      </c>
      <c r="B164" s="86" t="s">
        <v>1423</v>
      </c>
      <c r="C164" s="85" t="s">
        <v>1424</v>
      </c>
      <c r="D164" s="87">
        <v>49</v>
      </c>
      <c r="E164" s="88">
        <v>46047.76</v>
      </c>
      <c r="F164" s="87">
        <v>0</v>
      </c>
      <c r="G164" s="89">
        <f t="shared" si="6"/>
        <v>0</v>
      </c>
      <c r="H164" s="90">
        <f t="shared" si="7"/>
        <v>0.5</v>
      </c>
      <c r="I164" s="98">
        <f t="shared" si="8"/>
        <v>23020</v>
      </c>
      <c r="J164" s="99" t="s">
        <v>19</v>
      </c>
      <c r="K164" s="85"/>
    </row>
    <row r="165" customFormat="1" ht="17" customHeight="1" spans="1:11">
      <c r="A165" s="85">
        <v>163</v>
      </c>
      <c r="B165" s="86" t="s">
        <v>1425</v>
      </c>
      <c r="C165" s="85" t="s">
        <v>1426</v>
      </c>
      <c r="D165" s="87">
        <v>39</v>
      </c>
      <c r="E165" s="88">
        <v>26551.64</v>
      </c>
      <c r="F165" s="87">
        <v>0</v>
      </c>
      <c r="G165" s="89">
        <f t="shared" si="6"/>
        <v>0</v>
      </c>
      <c r="H165" s="90">
        <f t="shared" si="7"/>
        <v>0.5</v>
      </c>
      <c r="I165" s="98">
        <f t="shared" si="8"/>
        <v>13270</v>
      </c>
      <c r="J165" s="99" t="s">
        <v>19</v>
      </c>
      <c r="K165" s="85"/>
    </row>
    <row r="166" customFormat="1" ht="17" customHeight="1" spans="1:11">
      <c r="A166" s="85">
        <v>164</v>
      </c>
      <c r="B166" s="86" t="s">
        <v>1427</v>
      </c>
      <c r="C166" s="85" t="s">
        <v>1428</v>
      </c>
      <c r="D166" s="87">
        <v>180</v>
      </c>
      <c r="E166" s="88">
        <v>87429.38</v>
      </c>
      <c r="F166" s="87">
        <v>0</v>
      </c>
      <c r="G166" s="89">
        <f t="shared" si="6"/>
        <v>0</v>
      </c>
      <c r="H166" s="90">
        <f t="shared" si="7"/>
        <v>0.5</v>
      </c>
      <c r="I166" s="98">
        <f t="shared" si="8"/>
        <v>43710</v>
      </c>
      <c r="J166" s="99" t="s">
        <v>19</v>
      </c>
      <c r="K166" s="85"/>
    </row>
    <row r="167" customFormat="1" ht="17" customHeight="1" spans="1:11">
      <c r="A167" s="85">
        <v>165</v>
      </c>
      <c r="B167" s="86" t="s">
        <v>1429</v>
      </c>
      <c r="C167" s="85" t="s">
        <v>1430</v>
      </c>
      <c r="D167" s="87">
        <v>3</v>
      </c>
      <c r="E167" s="88">
        <v>2855.96</v>
      </c>
      <c r="F167" s="87">
        <v>0</v>
      </c>
      <c r="G167" s="89">
        <f t="shared" si="6"/>
        <v>0</v>
      </c>
      <c r="H167" s="90">
        <f t="shared" si="7"/>
        <v>0.5</v>
      </c>
      <c r="I167" s="98">
        <f t="shared" si="8"/>
        <v>1420</v>
      </c>
      <c r="J167" s="99" t="s">
        <v>14</v>
      </c>
      <c r="K167" s="85"/>
    </row>
    <row r="168" customFormat="1" ht="17" customHeight="1" spans="1:11">
      <c r="A168" s="85">
        <v>166</v>
      </c>
      <c r="B168" s="86" t="s">
        <v>1431</v>
      </c>
      <c r="C168" s="85" t="s">
        <v>1432</v>
      </c>
      <c r="D168" s="87">
        <v>153</v>
      </c>
      <c r="E168" s="88">
        <v>40845.41</v>
      </c>
      <c r="F168" s="87">
        <v>0</v>
      </c>
      <c r="G168" s="89">
        <f t="shared" si="6"/>
        <v>0</v>
      </c>
      <c r="H168" s="90">
        <f t="shared" si="7"/>
        <v>0.5</v>
      </c>
      <c r="I168" s="98">
        <f t="shared" si="8"/>
        <v>20420</v>
      </c>
      <c r="J168" s="99" t="s">
        <v>19</v>
      </c>
      <c r="K168" s="85"/>
    </row>
    <row r="169" customFormat="1" ht="17" customHeight="1" spans="1:11">
      <c r="A169" s="85">
        <v>167</v>
      </c>
      <c r="B169" s="86" t="s">
        <v>1433</v>
      </c>
      <c r="C169" s="85" t="s">
        <v>1434</v>
      </c>
      <c r="D169" s="104">
        <v>20</v>
      </c>
      <c r="E169" s="105">
        <v>3925.99</v>
      </c>
      <c r="F169" s="87">
        <v>0</v>
      </c>
      <c r="G169" s="89">
        <f t="shared" si="6"/>
        <v>0</v>
      </c>
      <c r="H169" s="90">
        <f t="shared" si="7"/>
        <v>0.5</v>
      </c>
      <c r="I169" s="98">
        <f t="shared" si="8"/>
        <v>1960</v>
      </c>
      <c r="J169" s="99" t="s">
        <v>19</v>
      </c>
      <c r="K169" s="85"/>
    </row>
    <row r="170" customFormat="1" ht="17" customHeight="1" spans="1:11">
      <c r="A170" s="85">
        <v>168</v>
      </c>
      <c r="B170" s="86" t="s">
        <v>1435</v>
      </c>
      <c r="C170" s="85" t="s">
        <v>1436</v>
      </c>
      <c r="D170" s="104">
        <v>202</v>
      </c>
      <c r="E170" s="105">
        <v>255729.32</v>
      </c>
      <c r="F170" s="87">
        <v>0</v>
      </c>
      <c r="G170" s="89">
        <f t="shared" si="6"/>
        <v>0</v>
      </c>
      <c r="H170" s="90">
        <f t="shared" si="7"/>
        <v>0.5</v>
      </c>
      <c r="I170" s="98">
        <f t="shared" si="8"/>
        <v>127860</v>
      </c>
      <c r="J170" s="99" t="s">
        <v>19</v>
      </c>
      <c r="K170" s="85"/>
    </row>
    <row r="171" customFormat="1" ht="17" customHeight="1" spans="1:11">
      <c r="A171" s="85">
        <v>169</v>
      </c>
      <c r="B171" s="86" t="s">
        <v>1437</v>
      </c>
      <c r="C171" s="85" t="s">
        <v>1438</v>
      </c>
      <c r="D171" s="104">
        <v>66</v>
      </c>
      <c r="E171" s="105">
        <v>19868.18</v>
      </c>
      <c r="F171" s="87">
        <v>0</v>
      </c>
      <c r="G171" s="89">
        <f t="shared" si="6"/>
        <v>0</v>
      </c>
      <c r="H171" s="90">
        <f t="shared" si="7"/>
        <v>0.5</v>
      </c>
      <c r="I171" s="98">
        <f t="shared" si="8"/>
        <v>9930</v>
      </c>
      <c r="J171" s="99" t="s">
        <v>19</v>
      </c>
      <c r="K171" s="85"/>
    </row>
    <row r="172" customFormat="1" ht="17" customHeight="1" spans="1:11">
      <c r="A172" s="85">
        <v>170</v>
      </c>
      <c r="B172" s="86" t="s">
        <v>1439</v>
      </c>
      <c r="C172" s="85" t="s">
        <v>1440</v>
      </c>
      <c r="D172" s="87">
        <v>5</v>
      </c>
      <c r="E172" s="88">
        <v>1660.04</v>
      </c>
      <c r="F172" s="87">
        <v>0</v>
      </c>
      <c r="G172" s="89">
        <f t="shared" si="6"/>
        <v>0</v>
      </c>
      <c r="H172" s="90">
        <f t="shared" si="7"/>
        <v>0.5</v>
      </c>
      <c r="I172" s="98">
        <f t="shared" si="8"/>
        <v>830</v>
      </c>
      <c r="J172" s="99" t="s">
        <v>19</v>
      </c>
      <c r="K172" s="85"/>
    </row>
    <row r="173" customFormat="1" ht="17" customHeight="1" spans="1:11">
      <c r="A173" s="85">
        <v>171</v>
      </c>
      <c r="B173" s="86" t="s">
        <v>1441</v>
      </c>
      <c r="C173" s="85" t="s">
        <v>1442</v>
      </c>
      <c r="D173" s="87">
        <v>38</v>
      </c>
      <c r="E173" s="88">
        <v>9528.78</v>
      </c>
      <c r="F173" s="87">
        <v>0</v>
      </c>
      <c r="G173" s="89">
        <f t="shared" si="6"/>
        <v>0</v>
      </c>
      <c r="H173" s="90">
        <f t="shared" si="7"/>
        <v>0.5</v>
      </c>
      <c r="I173" s="98">
        <f t="shared" si="8"/>
        <v>4760</v>
      </c>
      <c r="J173" s="99" t="s">
        <v>19</v>
      </c>
      <c r="K173" s="85"/>
    </row>
    <row r="174" customFormat="1" ht="17" customHeight="1" spans="1:11">
      <c r="A174" s="85">
        <v>172</v>
      </c>
      <c r="B174" s="86" t="s">
        <v>1443</v>
      </c>
      <c r="C174" s="85" t="s">
        <v>1444</v>
      </c>
      <c r="D174" s="87">
        <v>110</v>
      </c>
      <c r="E174" s="88">
        <v>28625.74</v>
      </c>
      <c r="F174" s="87">
        <v>0</v>
      </c>
      <c r="G174" s="89">
        <f t="shared" si="6"/>
        <v>0</v>
      </c>
      <c r="H174" s="90">
        <f t="shared" si="7"/>
        <v>0.5</v>
      </c>
      <c r="I174" s="98">
        <f t="shared" si="8"/>
        <v>14310</v>
      </c>
      <c r="J174" s="99" t="s">
        <v>19</v>
      </c>
      <c r="K174" s="85"/>
    </row>
    <row r="175" customFormat="1" ht="17" customHeight="1" spans="1:11">
      <c r="A175" s="85">
        <v>173</v>
      </c>
      <c r="B175" s="86" t="s">
        <v>1445</v>
      </c>
      <c r="C175" s="85" t="s">
        <v>1446</v>
      </c>
      <c r="D175" s="87">
        <v>29</v>
      </c>
      <c r="E175" s="88">
        <v>27083.44</v>
      </c>
      <c r="F175" s="87">
        <v>0</v>
      </c>
      <c r="G175" s="89">
        <f t="shared" si="6"/>
        <v>0</v>
      </c>
      <c r="H175" s="90">
        <f t="shared" si="7"/>
        <v>0.5</v>
      </c>
      <c r="I175" s="98">
        <f t="shared" si="8"/>
        <v>13540</v>
      </c>
      <c r="J175" s="99" t="s">
        <v>19</v>
      </c>
      <c r="K175" s="85"/>
    </row>
    <row r="176" customFormat="1" ht="17" customHeight="1" spans="1:11">
      <c r="A176" s="85">
        <v>174</v>
      </c>
      <c r="B176" s="86" t="s">
        <v>1447</v>
      </c>
      <c r="C176" s="85" t="s">
        <v>1448</v>
      </c>
      <c r="D176" s="87">
        <v>7</v>
      </c>
      <c r="E176" s="88">
        <v>680.36</v>
      </c>
      <c r="F176" s="87">
        <v>0</v>
      </c>
      <c r="G176" s="89">
        <f t="shared" si="6"/>
        <v>0</v>
      </c>
      <c r="H176" s="90">
        <f t="shared" si="7"/>
        <v>0.5</v>
      </c>
      <c r="I176" s="98">
        <f t="shared" si="8"/>
        <v>340</v>
      </c>
      <c r="J176" s="99" t="s">
        <v>19</v>
      </c>
      <c r="K176" s="85"/>
    </row>
    <row r="177" customFormat="1" ht="17" customHeight="1" spans="1:11">
      <c r="A177" s="85">
        <v>175</v>
      </c>
      <c r="B177" s="86" t="s">
        <v>1449</v>
      </c>
      <c r="C177" s="85" t="s">
        <v>1450</v>
      </c>
      <c r="D177" s="87">
        <v>146</v>
      </c>
      <c r="E177" s="88">
        <v>68054.18</v>
      </c>
      <c r="F177" s="87">
        <v>0</v>
      </c>
      <c r="G177" s="89">
        <f t="shared" si="6"/>
        <v>0</v>
      </c>
      <c r="H177" s="90">
        <f t="shared" si="7"/>
        <v>0.5</v>
      </c>
      <c r="I177" s="98">
        <f t="shared" si="8"/>
        <v>34020</v>
      </c>
      <c r="J177" s="99" t="s">
        <v>19</v>
      </c>
      <c r="K177" s="85"/>
    </row>
    <row r="178" customFormat="1" ht="17" customHeight="1" spans="1:11">
      <c r="A178" s="85">
        <v>176</v>
      </c>
      <c r="B178" s="86" t="s">
        <v>1451</v>
      </c>
      <c r="C178" s="85" t="s">
        <v>1452</v>
      </c>
      <c r="D178" s="87">
        <v>1416</v>
      </c>
      <c r="E178" s="88">
        <v>1082712.53</v>
      </c>
      <c r="F178" s="87">
        <v>0</v>
      </c>
      <c r="G178" s="89">
        <f t="shared" si="6"/>
        <v>0</v>
      </c>
      <c r="H178" s="90">
        <f t="shared" si="7"/>
        <v>0.5</v>
      </c>
      <c r="I178" s="98">
        <f t="shared" si="8"/>
        <v>541350</v>
      </c>
      <c r="J178" s="99" t="s">
        <v>19</v>
      </c>
      <c r="K178" s="85"/>
    </row>
    <row r="179" customFormat="1" ht="17" customHeight="1" spans="1:11">
      <c r="A179" s="85">
        <v>177</v>
      </c>
      <c r="B179" s="86" t="s">
        <v>1453</v>
      </c>
      <c r="C179" s="85" t="s">
        <v>1454</v>
      </c>
      <c r="D179" s="87">
        <v>212</v>
      </c>
      <c r="E179" s="88">
        <v>144855.09</v>
      </c>
      <c r="F179" s="87">
        <v>0</v>
      </c>
      <c r="G179" s="89">
        <f t="shared" si="6"/>
        <v>0</v>
      </c>
      <c r="H179" s="90">
        <f t="shared" si="7"/>
        <v>0.5</v>
      </c>
      <c r="I179" s="98">
        <f t="shared" si="8"/>
        <v>72420</v>
      </c>
      <c r="J179" s="99" t="s">
        <v>19</v>
      </c>
      <c r="K179" s="85"/>
    </row>
    <row r="180" customFormat="1" ht="17" customHeight="1" spans="1:11">
      <c r="A180" s="85">
        <v>178</v>
      </c>
      <c r="B180" s="86" t="s">
        <v>1455</v>
      </c>
      <c r="C180" s="85" t="s">
        <v>1456</v>
      </c>
      <c r="D180" s="87">
        <v>425</v>
      </c>
      <c r="E180" s="88">
        <v>119804.28</v>
      </c>
      <c r="F180" s="87">
        <v>0</v>
      </c>
      <c r="G180" s="89">
        <f t="shared" si="6"/>
        <v>0</v>
      </c>
      <c r="H180" s="90">
        <f t="shared" si="7"/>
        <v>0.5</v>
      </c>
      <c r="I180" s="98">
        <f t="shared" si="8"/>
        <v>59900</v>
      </c>
      <c r="J180" s="99" t="s">
        <v>19</v>
      </c>
      <c r="K180" s="85"/>
    </row>
    <row r="181" customFormat="1" ht="17" customHeight="1" spans="1:11">
      <c r="A181" s="85">
        <v>179</v>
      </c>
      <c r="B181" s="86" t="s">
        <v>1457</v>
      </c>
      <c r="C181" s="85" t="s">
        <v>1458</v>
      </c>
      <c r="D181" s="104">
        <v>24</v>
      </c>
      <c r="E181" s="105">
        <v>8382.62</v>
      </c>
      <c r="F181" s="87">
        <v>0</v>
      </c>
      <c r="G181" s="89">
        <f t="shared" si="6"/>
        <v>0</v>
      </c>
      <c r="H181" s="90">
        <f t="shared" si="7"/>
        <v>0.5</v>
      </c>
      <c r="I181" s="98">
        <f t="shared" si="8"/>
        <v>4190</v>
      </c>
      <c r="J181" s="99" t="s">
        <v>19</v>
      </c>
      <c r="K181" s="85"/>
    </row>
    <row r="182" customFormat="1" ht="17" customHeight="1" spans="1:11">
      <c r="A182" s="85">
        <v>180</v>
      </c>
      <c r="B182" s="86" t="s">
        <v>1459</v>
      </c>
      <c r="C182" s="85" t="s">
        <v>1460</v>
      </c>
      <c r="D182" s="104">
        <v>21</v>
      </c>
      <c r="E182" s="105">
        <v>15670.97</v>
      </c>
      <c r="F182" s="87">
        <v>0</v>
      </c>
      <c r="G182" s="89">
        <f t="shared" si="6"/>
        <v>0</v>
      </c>
      <c r="H182" s="90">
        <f t="shared" si="7"/>
        <v>0.5</v>
      </c>
      <c r="I182" s="98">
        <f t="shared" si="8"/>
        <v>7830</v>
      </c>
      <c r="J182" s="99" t="s">
        <v>19</v>
      </c>
      <c r="K182" s="85"/>
    </row>
    <row r="183" customFormat="1" ht="17" customHeight="1" spans="1:11">
      <c r="A183" s="85">
        <v>181</v>
      </c>
      <c r="B183" s="86" t="s">
        <v>1461</v>
      </c>
      <c r="C183" s="85" t="s">
        <v>1462</v>
      </c>
      <c r="D183" s="87">
        <v>21</v>
      </c>
      <c r="E183" s="88">
        <v>7515.2</v>
      </c>
      <c r="F183" s="87">
        <v>0</v>
      </c>
      <c r="G183" s="89">
        <f t="shared" si="6"/>
        <v>0</v>
      </c>
      <c r="H183" s="90">
        <f t="shared" si="7"/>
        <v>0.5</v>
      </c>
      <c r="I183" s="98">
        <f t="shared" si="8"/>
        <v>3750</v>
      </c>
      <c r="J183" s="99" t="s">
        <v>19</v>
      </c>
      <c r="K183" s="85"/>
    </row>
    <row r="184" customFormat="1" ht="17" customHeight="1" spans="1:11">
      <c r="A184" s="85">
        <v>182</v>
      </c>
      <c r="B184" s="86" t="s">
        <v>1463</v>
      </c>
      <c r="C184" s="85" t="s">
        <v>1464</v>
      </c>
      <c r="D184" s="87">
        <v>42</v>
      </c>
      <c r="E184" s="88">
        <v>21485.86</v>
      </c>
      <c r="F184" s="87">
        <v>0</v>
      </c>
      <c r="G184" s="89">
        <f t="shared" si="6"/>
        <v>0</v>
      </c>
      <c r="H184" s="90">
        <f t="shared" si="7"/>
        <v>0.5</v>
      </c>
      <c r="I184" s="98">
        <f t="shared" si="8"/>
        <v>10740</v>
      </c>
      <c r="J184" s="99" t="s">
        <v>19</v>
      </c>
      <c r="K184" s="85"/>
    </row>
    <row r="185" customFormat="1" ht="17" customHeight="1" spans="1:11">
      <c r="A185" s="85">
        <v>183</v>
      </c>
      <c r="B185" s="86" t="s">
        <v>1465</v>
      </c>
      <c r="C185" s="85" t="s">
        <v>1466</v>
      </c>
      <c r="D185" s="87">
        <v>17</v>
      </c>
      <c r="E185" s="88">
        <v>8976</v>
      </c>
      <c r="F185" s="87">
        <v>0</v>
      </c>
      <c r="G185" s="89">
        <f t="shared" si="6"/>
        <v>0</v>
      </c>
      <c r="H185" s="90">
        <f t="shared" si="7"/>
        <v>0.5</v>
      </c>
      <c r="I185" s="98">
        <f t="shared" si="8"/>
        <v>4480</v>
      </c>
      <c r="J185" s="99" t="s">
        <v>19</v>
      </c>
      <c r="K185" s="85"/>
    </row>
    <row r="186" customFormat="1" ht="17" customHeight="1" spans="1:11">
      <c r="A186" s="85">
        <v>184</v>
      </c>
      <c r="B186" s="86" t="s">
        <v>1467</v>
      </c>
      <c r="C186" s="85" t="s">
        <v>1468</v>
      </c>
      <c r="D186" s="87">
        <v>42</v>
      </c>
      <c r="E186" s="88">
        <v>19452.18</v>
      </c>
      <c r="F186" s="87">
        <v>0</v>
      </c>
      <c r="G186" s="89">
        <f t="shared" si="6"/>
        <v>0</v>
      </c>
      <c r="H186" s="90">
        <f t="shared" si="7"/>
        <v>0.5</v>
      </c>
      <c r="I186" s="98">
        <f t="shared" si="8"/>
        <v>9720</v>
      </c>
      <c r="J186" s="99" t="s">
        <v>19</v>
      </c>
      <c r="K186" s="85"/>
    </row>
    <row r="187" customFormat="1" ht="17" customHeight="1" spans="1:11">
      <c r="A187" s="85">
        <v>185</v>
      </c>
      <c r="B187" s="86" t="s">
        <v>1469</v>
      </c>
      <c r="C187" s="85" t="s">
        <v>1470</v>
      </c>
      <c r="D187" s="87">
        <v>20</v>
      </c>
      <c r="E187" s="88">
        <v>19150.25</v>
      </c>
      <c r="F187" s="87">
        <v>0</v>
      </c>
      <c r="G187" s="89">
        <f t="shared" si="6"/>
        <v>0</v>
      </c>
      <c r="H187" s="90">
        <f t="shared" si="7"/>
        <v>0.5</v>
      </c>
      <c r="I187" s="98">
        <f t="shared" si="8"/>
        <v>9570</v>
      </c>
      <c r="J187" s="99" t="s">
        <v>19</v>
      </c>
      <c r="K187" s="85"/>
    </row>
    <row r="188" customFormat="1" ht="17" customHeight="1" spans="1:11">
      <c r="A188" s="85">
        <v>186</v>
      </c>
      <c r="B188" s="86" t="s">
        <v>1471</v>
      </c>
      <c r="C188" s="85" t="s">
        <v>1472</v>
      </c>
      <c r="D188" s="87">
        <v>12</v>
      </c>
      <c r="E188" s="88">
        <v>4566</v>
      </c>
      <c r="F188" s="87">
        <v>0</v>
      </c>
      <c r="G188" s="89">
        <f t="shared" si="6"/>
        <v>0</v>
      </c>
      <c r="H188" s="90">
        <f t="shared" si="7"/>
        <v>0.5</v>
      </c>
      <c r="I188" s="98">
        <f t="shared" si="8"/>
        <v>2280</v>
      </c>
      <c r="J188" s="99" t="s">
        <v>19</v>
      </c>
      <c r="K188" s="85"/>
    </row>
    <row r="189" customFormat="1" ht="17" customHeight="1" spans="1:11">
      <c r="A189" s="85">
        <v>187</v>
      </c>
      <c r="B189" s="86" t="s">
        <v>1473</v>
      </c>
      <c r="C189" s="85" t="s">
        <v>1474</v>
      </c>
      <c r="D189" s="87">
        <v>33</v>
      </c>
      <c r="E189" s="88">
        <v>27365.8</v>
      </c>
      <c r="F189" s="87">
        <v>0</v>
      </c>
      <c r="G189" s="89">
        <f t="shared" si="6"/>
        <v>0</v>
      </c>
      <c r="H189" s="90">
        <f t="shared" si="7"/>
        <v>0.5</v>
      </c>
      <c r="I189" s="98">
        <f t="shared" si="8"/>
        <v>13680</v>
      </c>
      <c r="J189" s="99" t="s">
        <v>14</v>
      </c>
      <c r="K189" s="85"/>
    </row>
    <row r="190" customFormat="1" ht="17" customHeight="1" spans="1:11">
      <c r="A190" s="85">
        <v>188</v>
      </c>
      <c r="B190" s="86" t="s">
        <v>1475</v>
      </c>
      <c r="C190" s="85" t="s">
        <v>1476</v>
      </c>
      <c r="D190" s="87">
        <v>7</v>
      </c>
      <c r="E190" s="88">
        <v>3674.48</v>
      </c>
      <c r="F190" s="87">
        <v>0</v>
      </c>
      <c r="G190" s="89">
        <f t="shared" si="6"/>
        <v>0</v>
      </c>
      <c r="H190" s="90">
        <f t="shared" si="7"/>
        <v>0.5</v>
      </c>
      <c r="I190" s="98">
        <f t="shared" si="8"/>
        <v>1830</v>
      </c>
      <c r="J190" s="99" t="s">
        <v>14</v>
      </c>
      <c r="K190" s="85"/>
    </row>
    <row r="191" customFormat="1" ht="17" customHeight="1" spans="1:11">
      <c r="A191" s="85">
        <v>189</v>
      </c>
      <c r="B191" s="86" t="s">
        <v>1477</v>
      </c>
      <c r="C191" s="85" t="s">
        <v>1478</v>
      </c>
      <c r="D191" s="87">
        <v>7</v>
      </c>
      <c r="E191" s="88">
        <v>3375.52</v>
      </c>
      <c r="F191" s="87">
        <v>0</v>
      </c>
      <c r="G191" s="89">
        <f t="shared" si="6"/>
        <v>0</v>
      </c>
      <c r="H191" s="90">
        <f t="shared" si="7"/>
        <v>0.5</v>
      </c>
      <c r="I191" s="98">
        <f t="shared" si="8"/>
        <v>1680</v>
      </c>
      <c r="J191" s="99" t="s">
        <v>14</v>
      </c>
      <c r="K191" s="85"/>
    </row>
    <row r="192" customFormat="1" ht="17" customHeight="1" spans="1:11">
      <c r="A192" s="85">
        <v>190</v>
      </c>
      <c r="B192" s="86" t="s">
        <v>1479</v>
      </c>
      <c r="C192" s="85" t="s">
        <v>1480</v>
      </c>
      <c r="D192" s="87">
        <v>14</v>
      </c>
      <c r="E192" s="88">
        <v>7935.64</v>
      </c>
      <c r="F192" s="87">
        <v>0</v>
      </c>
      <c r="G192" s="89">
        <f t="shared" si="6"/>
        <v>0</v>
      </c>
      <c r="H192" s="90">
        <f t="shared" si="7"/>
        <v>0.5</v>
      </c>
      <c r="I192" s="98">
        <f t="shared" si="8"/>
        <v>3960</v>
      </c>
      <c r="J192" s="99" t="s">
        <v>14</v>
      </c>
      <c r="K192" s="85"/>
    </row>
    <row r="193" customFormat="1" ht="17" customHeight="1" spans="1:11">
      <c r="A193" s="85">
        <v>191</v>
      </c>
      <c r="B193" s="86" t="s">
        <v>1481</v>
      </c>
      <c r="C193" s="85" t="s">
        <v>1482</v>
      </c>
      <c r="D193" s="87">
        <v>581</v>
      </c>
      <c r="E193" s="88">
        <v>256026.17</v>
      </c>
      <c r="F193" s="87">
        <v>1</v>
      </c>
      <c r="G193" s="89">
        <f t="shared" si="6"/>
        <v>0.00171821305841924</v>
      </c>
      <c r="H193" s="90">
        <f t="shared" si="7"/>
        <v>0.473402274637473</v>
      </c>
      <c r="I193" s="98">
        <f t="shared" si="8"/>
        <v>121200</v>
      </c>
      <c r="J193" s="99" t="s">
        <v>19</v>
      </c>
      <c r="K193" s="85"/>
    </row>
    <row r="194" customFormat="1" ht="17" customHeight="1" spans="1:11">
      <c r="A194" s="85">
        <v>192</v>
      </c>
      <c r="B194" s="86" t="s">
        <v>1483</v>
      </c>
      <c r="C194" s="85" t="s">
        <v>1484</v>
      </c>
      <c r="D194" s="87">
        <v>8</v>
      </c>
      <c r="E194" s="88">
        <v>1776.52</v>
      </c>
      <c r="F194" s="87">
        <v>0</v>
      </c>
      <c r="G194" s="89">
        <f t="shared" si="6"/>
        <v>0</v>
      </c>
      <c r="H194" s="90">
        <f t="shared" si="7"/>
        <v>0.5</v>
      </c>
      <c r="I194" s="98">
        <f t="shared" si="8"/>
        <v>880</v>
      </c>
      <c r="J194" s="99" t="s">
        <v>19</v>
      </c>
      <c r="K194" s="85"/>
    </row>
    <row r="195" customFormat="1" ht="17" customHeight="1" spans="1:11">
      <c r="A195" s="85">
        <v>193</v>
      </c>
      <c r="B195" s="86" t="s">
        <v>1485</v>
      </c>
      <c r="C195" s="85" t="s">
        <v>1486</v>
      </c>
      <c r="D195" s="87">
        <v>94</v>
      </c>
      <c r="E195" s="88">
        <v>45203.1</v>
      </c>
      <c r="F195" s="87">
        <v>0</v>
      </c>
      <c r="G195" s="89">
        <f t="shared" ref="G195:G258" si="9">F195/(F195+D195)*100%</f>
        <v>0</v>
      </c>
      <c r="H195" s="90">
        <f t="shared" ref="H195:H258" si="10">(3.23%-G195)/3.23%*50%</f>
        <v>0.5</v>
      </c>
      <c r="I195" s="98">
        <f t="shared" ref="I195:I258" si="11">ROUNDDOWN(H195*E195,-1)</f>
        <v>22600</v>
      </c>
      <c r="J195" s="99" t="s">
        <v>19</v>
      </c>
      <c r="K195" s="85"/>
    </row>
    <row r="196" customFormat="1" ht="17" customHeight="1" spans="1:11">
      <c r="A196" s="85">
        <v>194</v>
      </c>
      <c r="B196" s="86" t="s">
        <v>1487</v>
      </c>
      <c r="C196" s="85" t="s">
        <v>1488</v>
      </c>
      <c r="D196" s="87">
        <v>285</v>
      </c>
      <c r="E196" s="88">
        <v>69830.28</v>
      </c>
      <c r="F196" s="87">
        <v>3</v>
      </c>
      <c r="G196" s="89">
        <f t="shared" si="9"/>
        <v>0.0104166666666667</v>
      </c>
      <c r="H196" s="90">
        <f t="shared" si="10"/>
        <v>0.33875128998968</v>
      </c>
      <c r="I196" s="98">
        <f t="shared" si="11"/>
        <v>23650</v>
      </c>
      <c r="J196" s="99" t="s">
        <v>19</v>
      </c>
      <c r="K196" s="85"/>
    </row>
    <row r="197" customFormat="1" ht="17" customHeight="1" spans="1:11">
      <c r="A197" s="85">
        <v>195</v>
      </c>
      <c r="B197" s="86" t="s">
        <v>1489</v>
      </c>
      <c r="C197" s="85" t="s">
        <v>1490</v>
      </c>
      <c r="D197" s="87">
        <v>34</v>
      </c>
      <c r="E197" s="88">
        <v>10954.28</v>
      </c>
      <c r="F197" s="87">
        <v>0</v>
      </c>
      <c r="G197" s="89">
        <f t="shared" si="9"/>
        <v>0</v>
      </c>
      <c r="H197" s="90">
        <f t="shared" si="10"/>
        <v>0.5</v>
      </c>
      <c r="I197" s="98">
        <f t="shared" si="11"/>
        <v>5470</v>
      </c>
      <c r="J197" s="99" t="s">
        <v>19</v>
      </c>
      <c r="K197" s="85"/>
    </row>
    <row r="198" customFormat="1" ht="17" customHeight="1" spans="1:11">
      <c r="A198" s="85">
        <v>196</v>
      </c>
      <c r="B198" s="86" t="s">
        <v>1491</v>
      </c>
      <c r="C198" s="85" t="s">
        <v>1492</v>
      </c>
      <c r="D198" s="104">
        <v>598</v>
      </c>
      <c r="E198" s="105">
        <v>364036.77</v>
      </c>
      <c r="F198" s="87">
        <v>0</v>
      </c>
      <c r="G198" s="89">
        <f t="shared" si="9"/>
        <v>0</v>
      </c>
      <c r="H198" s="90">
        <f t="shared" si="10"/>
        <v>0.5</v>
      </c>
      <c r="I198" s="98">
        <f t="shared" si="11"/>
        <v>182010</v>
      </c>
      <c r="J198" s="99" t="s">
        <v>19</v>
      </c>
      <c r="K198" s="85"/>
    </row>
    <row r="199" customFormat="1" ht="17" customHeight="1" spans="1:11">
      <c r="A199" s="85">
        <v>197</v>
      </c>
      <c r="B199" s="86" t="s">
        <v>1493</v>
      </c>
      <c r="C199" s="85" t="s">
        <v>1494</v>
      </c>
      <c r="D199" s="104">
        <v>81</v>
      </c>
      <c r="E199" s="105">
        <v>46359.76</v>
      </c>
      <c r="F199" s="87">
        <v>0</v>
      </c>
      <c r="G199" s="89">
        <f t="shared" si="9"/>
        <v>0</v>
      </c>
      <c r="H199" s="90">
        <f t="shared" si="10"/>
        <v>0.5</v>
      </c>
      <c r="I199" s="98">
        <f t="shared" si="11"/>
        <v>23170</v>
      </c>
      <c r="J199" s="99" t="s">
        <v>19</v>
      </c>
      <c r="K199" s="85"/>
    </row>
    <row r="200" customFormat="1" ht="17" customHeight="1" spans="1:11">
      <c r="A200" s="85">
        <v>198</v>
      </c>
      <c r="B200" s="86" t="s">
        <v>1495</v>
      </c>
      <c r="C200" s="85" t="s">
        <v>1496</v>
      </c>
      <c r="D200" s="87">
        <v>254</v>
      </c>
      <c r="E200" s="88">
        <v>65867.37</v>
      </c>
      <c r="F200" s="87">
        <v>0</v>
      </c>
      <c r="G200" s="89">
        <f t="shared" si="9"/>
        <v>0</v>
      </c>
      <c r="H200" s="90">
        <f t="shared" si="10"/>
        <v>0.5</v>
      </c>
      <c r="I200" s="98">
        <f t="shared" si="11"/>
        <v>32930</v>
      </c>
      <c r="J200" s="99" t="s">
        <v>19</v>
      </c>
      <c r="K200" s="85"/>
    </row>
    <row r="201" customFormat="1" ht="17" customHeight="1" spans="1:11">
      <c r="A201" s="85">
        <v>199</v>
      </c>
      <c r="B201" s="86" t="s">
        <v>1497</v>
      </c>
      <c r="C201" s="85" t="s">
        <v>1498</v>
      </c>
      <c r="D201" s="104">
        <v>116</v>
      </c>
      <c r="E201" s="105">
        <v>36665.64</v>
      </c>
      <c r="F201" s="87">
        <v>0</v>
      </c>
      <c r="G201" s="89">
        <f t="shared" si="9"/>
        <v>0</v>
      </c>
      <c r="H201" s="90">
        <f t="shared" si="10"/>
        <v>0.5</v>
      </c>
      <c r="I201" s="98">
        <f t="shared" si="11"/>
        <v>18330</v>
      </c>
      <c r="J201" s="99" t="s">
        <v>19</v>
      </c>
      <c r="K201" s="85"/>
    </row>
    <row r="202" customFormat="1" ht="17" customHeight="1" spans="1:11">
      <c r="A202" s="85">
        <v>200</v>
      </c>
      <c r="B202" s="86" t="s">
        <v>1499</v>
      </c>
      <c r="C202" s="85" t="s">
        <v>1500</v>
      </c>
      <c r="D202" s="104">
        <v>3</v>
      </c>
      <c r="E202" s="105">
        <v>1569.16</v>
      </c>
      <c r="F202" s="87">
        <v>0</v>
      </c>
      <c r="G202" s="89">
        <f t="shared" si="9"/>
        <v>0</v>
      </c>
      <c r="H202" s="90">
        <f t="shared" si="10"/>
        <v>0.5</v>
      </c>
      <c r="I202" s="98">
        <f t="shared" si="11"/>
        <v>780</v>
      </c>
      <c r="J202" s="99" t="s">
        <v>19</v>
      </c>
      <c r="K202" s="85"/>
    </row>
    <row r="203" customFormat="1" ht="17" customHeight="1" spans="1:11">
      <c r="A203" s="85">
        <v>201</v>
      </c>
      <c r="B203" s="86" t="s">
        <v>1501</v>
      </c>
      <c r="C203" s="85" t="s">
        <v>1502</v>
      </c>
      <c r="D203" s="104">
        <v>38</v>
      </c>
      <c r="E203" s="105">
        <v>16660.49</v>
      </c>
      <c r="F203" s="87">
        <v>0</v>
      </c>
      <c r="G203" s="89">
        <f t="shared" si="9"/>
        <v>0</v>
      </c>
      <c r="H203" s="90">
        <f t="shared" si="10"/>
        <v>0.5</v>
      </c>
      <c r="I203" s="98">
        <f t="shared" si="11"/>
        <v>8330</v>
      </c>
      <c r="J203" s="99" t="s">
        <v>19</v>
      </c>
      <c r="K203" s="85"/>
    </row>
    <row r="204" customFormat="1" ht="17" customHeight="1" spans="1:11">
      <c r="A204" s="85">
        <v>202</v>
      </c>
      <c r="B204" s="86" t="s">
        <v>1503</v>
      </c>
      <c r="C204" s="85" t="s">
        <v>1504</v>
      </c>
      <c r="D204" s="104">
        <v>63</v>
      </c>
      <c r="E204" s="105">
        <v>14918.22</v>
      </c>
      <c r="F204" s="87">
        <v>0</v>
      </c>
      <c r="G204" s="89">
        <f t="shared" si="9"/>
        <v>0</v>
      </c>
      <c r="H204" s="90">
        <f t="shared" si="10"/>
        <v>0.5</v>
      </c>
      <c r="I204" s="98">
        <f t="shared" si="11"/>
        <v>7450</v>
      </c>
      <c r="J204" s="99" t="s">
        <v>19</v>
      </c>
      <c r="K204" s="85"/>
    </row>
    <row r="205" customFormat="1" ht="17" customHeight="1" spans="1:11">
      <c r="A205" s="85">
        <v>203</v>
      </c>
      <c r="B205" s="86" t="s">
        <v>1505</v>
      </c>
      <c r="C205" s="85" t="s">
        <v>1506</v>
      </c>
      <c r="D205" s="104">
        <v>67</v>
      </c>
      <c r="E205" s="105">
        <v>25421.58</v>
      </c>
      <c r="F205" s="87">
        <v>0</v>
      </c>
      <c r="G205" s="89">
        <f t="shared" si="9"/>
        <v>0</v>
      </c>
      <c r="H205" s="90">
        <f t="shared" si="10"/>
        <v>0.5</v>
      </c>
      <c r="I205" s="98">
        <f t="shared" si="11"/>
        <v>12710</v>
      </c>
      <c r="J205" s="99" t="s">
        <v>19</v>
      </c>
      <c r="K205" s="85"/>
    </row>
    <row r="206" customFormat="1" ht="17" customHeight="1" spans="1:11">
      <c r="A206" s="85">
        <v>204</v>
      </c>
      <c r="B206" s="86" t="s">
        <v>1507</v>
      </c>
      <c r="C206" s="85" t="s">
        <v>1508</v>
      </c>
      <c r="D206" s="104">
        <v>7</v>
      </c>
      <c r="E206" s="105">
        <v>4669.05</v>
      </c>
      <c r="F206" s="87">
        <v>0</v>
      </c>
      <c r="G206" s="89">
        <f t="shared" si="9"/>
        <v>0</v>
      </c>
      <c r="H206" s="90">
        <f t="shared" si="10"/>
        <v>0.5</v>
      </c>
      <c r="I206" s="98">
        <f t="shared" si="11"/>
        <v>2330</v>
      </c>
      <c r="J206" s="99" t="s">
        <v>19</v>
      </c>
      <c r="K206" s="85"/>
    </row>
    <row r="207" customFormat="1" ht="17" customHeight="1" spans="1:11">
      <c r="A207" s="85">
        <v>205</v>
      </c>
      <c r="B207" s="86" t="s">
        <v>1509</v>
      </c>
      <c r="C207" s="85" t="s">
        <v>1510</v>
      </c>
      <c r="D207" s="104">
        <v>160</v>
      </c>
      <c r="E207" s="105">
        <v>39511.69</v>
      </c>
      <c r="F207" s="87">
        <v>0</v>
      </c>
      <c r="G207" s="89">
        <f t="shared" si="9"/>
        <v>0</v>
      </c>
      <c r="H207" s="90">
        <f t="shared" si="10"/>
        <v>0.5</v>
      </c>
      <c r="I207" s="98">
        <f t="shared" si="11"/>
        <v>19750</v>
      </c>
      <c r="J207" s="99" t="s">
        <v>19</v>
      </c>
      <c r="K207" s="85"/>
    </row>
    <row r="208" customFormat="1" ht="17" customHeight="1" spans="1:11">
      <c r="A208" s="85">
        <v>206</v>
      </c>
      <c r="B208" s="86" t="s">
        <v>1511</v>
      </c>
      <c r="C208" s="85" t="s">
        <v>1512</v>
      </c>
      <c r="D208" s="104">
        <v>106</v>
      </c>
      <c r="E208" s="105">
        <v>28224.86</v>
      </c>
      <c r="F208" s="87">
        <v>0</v>
      </c>
      <c r="G208" s="89">
        <f t="shared" si="9"/>
        <v>0</v>
      </c>
      <c r="H208" s="90">
        <f t="shared" si="10"/>
        <v>0.5</v>
      </c>
      <c r="I208" s="98">
        <f t="shared" si="11"/>
        <v>14110</v>
      </c>
      <c r="J208" s="99" t="s">
        <v>19</v>
      </c>
      <c r="K208" s="85"/>
    </row>
    <row r="209" customFormat="1" ht="17" customHeight="1" spans="1:11">
      <c r="A209" s="85">
        <v>207</v>
      </c>
      <c r="B209" s="86" t="s">
        <v>1513</v>
      </c>
      <c r="C209" s="85" t="s">
        <v>1514</v>
      </c>
      <c r="D209" s="104">
        <v>159</v>
      </c>
      <c r="E209" s="105">
        <v>45068.51</v>
      </c>
      <c r="F209" s="87">
        <v>0</v>
      </c>
      <c r="G209" s="89">
        <f t="shared" si="9"/>
        <v>0</v>
      </c>
      <c r="H209" s="90">
        <f t="shared" si="10"/>
        <v>0.5</v>
      </c>
      <c r="I209" s="98">
        <f t="shared" si="11"/>
        <v>22530</v>
      </c>
      <c r="J209" s="99" t="s">
        <v>19</v>
      </c>
      <c r="K209" s="85"/>
    </row>
    <row r="210" customFormat="1" ht="17" customHeight="1" spans="1:11">
      <c r="A210" s="85">
        <v>208</v>
      </c>
      <c r="B210" s="86" t="s">
        <v>1515</v>
      </c>
      <c r="C210" s="85" t="s">
        <v>1516</v>
      </c>
      <c r="D210" s="104">
        <v>18</v>
      </c>
      <c r="E210" s="105">
        <v>4153.02</v>
      </c>
      <c r="F210" s="87">
        <v>0</v>
      </c>
      <c r="G210" s="89">
        <f t="shared" si="9"/>
        <v>0</v>
      </c>
      <c r="H210" s="90">
        <f t="shared" si="10"/>
        <v>0.5</v>
      </c>
      <c r="I210" s="98">
        <f t="shared" si="11"/>
        <v>2070</v>
      </c>
      <c r="J210" s="99" t="s">
        <v>19</v>
      </c>
      <c r="K210" s="85"/>
    </row>
    <row r="211" customFormat="1" ht="17" customHeight="1" spans="1:11">
      <c r="A211" s="85">
        <v>209</v>
      </c>
      <c r="B211" s="86" t="s">
        <v>1517</v>
      </c>
      <c r="C211" s="85" t="s">
        <v>1518</v>
      </c>
      <c r="D211" s="87">
        <v>4</v>
      </c>
      <c r="E211" s="88">
        <v>1095.36</v>
      </c>
      <c r="F211" s="87">
        <v>0</v>
      </c>
      <c r="G211" s="89">
        <f t="shared" si="9"/>
        <v>0</v>
      </c>
      <c r="H211" s="90">
        <f t="shared" si="10"/>
        <v>0.5</v>
      </c>
      <c r="I211" s="98">
        <f t="shared" si="11"/>
        <v>540</v>
      </c>
      <c r="J211" s="99" t="s">
        <v>19</v>
      </c>
      <c r="K211" s="85"/>
    </row>
    <row r="212" customFormat="1" ht="17" customHeight="1" spans="1:11">
      <c r="A212" s="85">
        <v>210</v>
      </c>
      <c r="B212" s="86" t="s">
        <v>1519</v>
      </c>
      <c r="C212" s="85" t="s">
        <v>1520</v>
      </c>
      <c r="D212" s="104">
        <v>45</v>
      </c>
      <c r="E212" s="105">
        <v>10944.9</v>
      </c>
      <c r="F212" s="87">
        <v>0</v>
      </c>
      <c r="G212" s="89">
        <f t="shared" si="9"/>
        <v>0</v>
      </c>
      <c r="H212" s="90">
        <f t="shared" si="10"/>
        <v>0.5</v>
      </c>
      <c r="I212" s="98">
        <f t="shared" si="11"/>
        <v>5470</v>
      </c>
      <c r="J212" s="99" t="s">
        <v>19</v>
      </c>
      <c r="K212" s="85"/>
    </row>
    <row r="213" customFormat="1" ht="17" customHeight="1" spans="1:11">
      <c r="A213" s="85">
        <v>211</v>
      </c>
      <c r="B213" s="86" t="s">
        <v>1521</v>
      </c>
      <c r="C213" s="85" t="s">
        <v>1522</v>
      </c>
      <c r="D213" s="87">
        <v>28</v>
      </c>
      <c r="E213" s="88">
        <v>7653.2</v>
      </c>
      <c r="F213" s="87">
        <v>0</v>
      </c>
      <c r="G213" s="89">
        <f t="shared" si="9"/>
        <v>0</v>
      </c>
      <c r="H213" s="90">
        <f t="shared" si="10"/>
        <v>0.5</v>
      </c>
      <c r="I213" s="98">
        <f t="shared" si="11"/>
        <v>3820</v>
      </c>
      <c r="J213" s="99" t="s">
        <v>19</v>
      </c>
      <c r="K213" s="85"/>
    </row>
    <row r="214" customFormat="1" ht="17" customHeight="1" spans="1:11">
      <c r="A214" s="85">
        <v>212</v>
      </c>
      <c r="B214" s="106" t="s">
        <v>1523</v>
      </c>
      <c r="C214" s="107" t="s">
        <v>1524</v>
      </c>
      <c r="D214" s="108">
        <v>90</v>
      </c>
      <c r="E214" s="109">
        <v>30227.6</v>
      </c>
      <c r="F214" s="108">
        <v>0</v>
      </c>
      <c r="G214" s="89">
        <f t="shared" si="9"/>
        <v>0</v>
      </c>
      <c r="H214" s="90">
        <f t="shared" si="10"/>
        <v>0.5</v>
      </c>
      <c r="I214" s="98">
        <f t="shared" si="11"/>
        <v>15110</v>
      </c>
      <c r="J214" s="99" t="s">
        <v>19</v>
      </c>
      <c r="K214" s="107"/>
    </row>
    <row r="215" customFormat="1" ht="17" customHeight="1" spans="1:11">
      <c r="A215" s="85">
        <v>213</v>
      </c>
      <c r="B215" s="106" t="s">
        <v>1525</v>
      </c>
      <c r="C215" s="107" t="s">
        <v>1526</v>
      </c>
      <c r="D215" s="108">
        <v>9</v>
      </c>
      <c r="E215" s="109">
        <v>4907.68</v>
      </c>
      <c r="F215" s="108">
        <v>0</v>
      </c>
      <c r="G215" s="89">
        <f t="shared" si="9"/>
        <v>0</v>
      </c>
      <c r="H215" s="90">
        <f t="shared" si="10"/>
        <v>0.5</v>
      </c>
      <c r="I215" s="98">
        <f t="shared" si="11"/>
        <v>2450</v>
      </c>
      <c r="J215" s="99" t="s">
        <v>14</v>
      </c>
      <c r="K215" s="107"/>
    </row>
    <row r="216" customFormat="1" ht="17" customHeight="1" spans="1:11">
      <c r="A216" s="85">
        <v>214</v>
      </c>
      <c r="B216" s="106" t="s">
        <v>1527</v>
      </c>
      <c r="C216" s="107" t="s">
        <v>1528</v>
      </c>
      <c r="D216" s="108">
        <v>105</v>
      </c>
      <c r="E216" s="109">
        <v>60788.76</v>
      </c>
      <c r="F216" s="108">
        <v>0</v>
      </c>
      <c r="G216" s="89">
        <f t="shared" si="9"/>
        <v>0</v>
      </c>
      <c r="H216" s="90">
        <f t="shared" si="10"/>
        <v>0.5</v>
      </c>
      <c r="I216" s="98">
        <f t="shared" si="11"/>
        <v>30390</v>
      </c>
      <c r="J216" s="99" t="s">
        <v>19</v>
      </c>
      <c r="K216" s="107"/>
    </row>
    <row r="217" customFormat="1" ht="17" customHeight="1" spans="1:11">
      <c r="A217" s="85">
        <v>215</v>
      </c>
      <c r="B217" s="106" t="s">
        <v>1529</v>
      </c>
      <c r="C217" s="107" t="s">
        <v>1530</v>
      </c>
      <c r="D217" s="108">
        <v>58</v>
      </c>
      <c r="E217" s="109">
        <v>13676.35</v>
      </c>
      <c r="F217" s="108">
        <v>0</v>
      </c>
      <c r="G217" s="89">
        <f t="shared" si="9"/>
        <v>0</v>
      </c>
      <c r="H217" s="90">
        <f t="shared" si="10"/>
        <v>0.5</v>
      </c>
      <c r="I217" s="98">
        <f t="shared" si="11"/>
        <v>6830</v>
      </c>
      <c r="J217" s="99" t="s">
        <v>19</v>
      </c>
      <c r="K217" s="107"/>
    </row>
    <row r="218" customFormat="1" ht="17" customHeight="1" spans="1:11">
      <c r="A218" s="85">
        <v>216</v>
      </c>
      <c r="B218" s="242" t="s">
        <v>1531</v>
      </c>
      <c r="C218" s="110" t="s">
        <v>1532</v>
      </c>
      <c r="D218" s="110">
        <v>8</v>
      </c>
      <c r="E218" s="110">
        <v>2316.36</v>
      </c>
      <c r="F218" s="110">
        <v>0</v>
      </c>
      <c r="G218" s="89">
        <f t="shared" si="9"/>
        <v>0</v>
      </c>
      <c r="H218" s="90">
        <f t="shared" si="10"/>
        <v>0.5</v>
      </c>
      <c r="I218" s="98">
        <f t="shared" si="11"/>
        <v>1150</v>
      </c>
      <c r="J218" s="99" t="s">
        <v>19</v>
      </c>
      <c r="K218" s="110"/>
    </row>
    <row r="219" customFormat="1" ht="17" customHeight="1" spans="1:11">
      <c r="A219" s="85">
        <v>217</v>
      </c>
      <c r="B219" s="110" t="s">
        <v>1533</v>
      </c>
      <c r="C219" s="81" t="s">
        <v>1534</v>
      </c>
      <c r="D219" s="102">
        <v>39</v>
      </c>
      <c r="E219" s="103">
        <v>27486.64</v>
      </c>
      <c r="F219" s="102">
        <v>0</v>
      </c>
      <c r="G219" s="89">
        <f t="shared" si="9"/>
        <v>0</v>
      </c>
      <c r="H219" s="90">
        <f t="shared" si="10"/>
        <v>0.5</v>
      </c>
      <c r="I219" s="98">
        <f t="shared" si="11"/>
        <v>13740</v>
      </c>
      <c r="J219" s="99" t="s">
        <v>14</v>
      </c>
      <c r="K219" s="81"/>
    </row>
    <row r="220" customFormat="1" ht="17" customHeight="1" spans="1:11">
      <c r="A220" s="85">
        <v>218</v>
      </c>
      <c r="B220" s="110" t="s">
        <v>1535</v>
      </c>
      <c r="C220" s="81" t="s">
        <v>1536</v>
      </c>
      <c r="D220" s="102">
        <v>239</v>
      </c>
      <c r="E220" s="103">
        <v>205659.75</v>
      </c>
      <c r="F220" s="102">
        <v>0</v>
      </c>
      <c r="G220" s="89">
        <f t="shared" si="9"/>
        <v>0</v>
      </c>
      <c r="H220" s="90">
        <f t="shared" si="10"/>
        <v>0.5</v>
      </c>
      <c r="I220" s="98">
        <f t="shared" si="11"/>
        <v>102820</v>
      </c>
      <c r="J220" s="99" t="s">
        <v>19</v>
      </c>
      <c r="K220" s="81"/>
    </row>
    <row r="221" customFormat="1" ht="17" customHeight="1" spans="1:11">
      <c r="A221" s="85">
        <v>219</v>
      </c>
      <c r="B221" s="110" t="s">
        <v>1537</v>
      </c>
      <c r="C221" s="81" t="s">
        <v>1538</v>
      </c>
      <c r="D221" s="102">
        <v>10</v>
      </c>
      <c r="E221" s="103">
        <v>2738.4</v>
      </c>
      <c r="F221" s="102">
        <v>0</v>
      </c>
      <c r="G221" s="89">
        <f t="shared" si="9"/>
        <v>0</v>
      </c>
      <c r="H221" s="90">
        <f t="shared" si="10"/>
        <v>0.5</v>
      </c>
      <c r="I221" s="98">
        <f t="shared" si="11"/>
        <v>1360</v>
      </c>
      <c r="J221" s="99" t="s">
        <v>19</v>
      </c>
      <c r="K221" s="81"/>
    </row>
    <row r="222" customFormat="1" ht="17" customHeight="1" spans="1:11">
      <c r="A222" s="85">
        <v>220</v>
      </c>
      <c r="B222" s="86" t="s">
        <v>1539</v>
      </c>
      <c r="C222" s="85" t="s">
        <v>1540</v>
      </c>
      <c r="D222" s="87">
        <v>141</v>
      </c>
      <c r="E222" s="88">
        <v>69750.25</v>
      </c>
      <c r="F222" s="87">
        <v>0</v>
      </c>
      <c r="G222" s="89">
        <f t="shared" si="9"/>
        <v>0</v>
      </c>
      <c r="H222" s="90">
        <f t="shared" si="10"/>
        <v>0.5</v>
      </c>
      <c r="I222" s="98">
        <f t="shared" si="11"/>
        <v>34870</v>
      </c>
      <c r="J222" s="99" t="s">
        <v>14</v>
      </c>
      <c r="K222" s="85"/>
    </row>
    <row r="223" customFormat="1" ht="17" customHeight="1" spans="1:11">
      <c r="A223" s="85">
        <v>221</v>
      </c>
      <c r="B223" s="86" t="s">
        <v>1541</v>
      </c>
      <c r="C223" s="85" t="s">
        <v>1542</v>
      </c>
      <c r="D223" s="87">
        <v>725</v>
      </c>
      <c r="E223" s="88">
        <v>183133.42</v>
      </c>
      <c r="F223" s="87">
        <v>12</v>
      </c>
      <c r="G223" s="89">
        <f t="shared" si="9"/>
        <v>0.0162822252374491</v>
      </c>
      <c r="H223" s="90">
        <f t="shared" si="10"/>
        <v>0.24795316969893</v>
      </c>
      <c r="I223" s="98">
        <f t="shared" si="11"/>
        <v>45400</v>
      </c>
      <c r="J223" s="99" t="s">
        <v>19</v>
      </c>
      <c r="K223" s="85"/>
    </row>
    <row r="224" customFormat="1" ht="17" customHeight="1" spans="1:11">
      <c r="A224" s="85">
        <v>222</v>
      </c>
      <c r="B224" s="110" t="s">
        <v>1543</v>
      </c>
      <c r="C224" s="81" t="s">
        <v>1544</v>
      </c>
      <c r="D224" s="102">
        <v>53</v>
      </c>
      <c r="E224" s="103">
        <v>15372.12</v>
      </c>
      <c r="F224" s="102">
        <v>0</v>
      </c>
      <c r="G224" s="89">
        <f t="shared" si="9"/>
        <v>0</v>
      </c>
      <c r="H224" s="90">
        <f t="shared" si="10"/>
        <v>0.5</v>
      </c>
      <c r="I224" s="98">
        <f t="shared" si="11"/>
        <v>7680</v>
      </c>
      <c r="J224" s="99" t="s">
        <v>19</v>
      </c>
      <c r="K224" s="81"/>
    </row>
    <row r="225" customFormat="1" ht="17" customHeight="1" spans="1:11">
      <c r="A225" s="85">
        <v>223</v>
      </c>
      <c r="B225" s="110" t="s">
        <v>1545</v>
      </c>
      <c r="C225" s="81" t="s">
        <v>1546</v>
      </c>
      <c r="D225" s="102">
        <v>23</v>
      </c>
      <c r="E225" s="103">
        <v>5804.16</v>
      </c>
      <c r="F225" s="102">
        <v>0</v>
      </c>
      <c r="G225" s="89">
        <f t="shared" si="9"/>
        <v>0</v>
      </c>
      <c r="H225" s="90">
        <f t="shared" si="10"/>
        <v>0.5</v>
      </c>
      <c r="I225" s="98">
        <f t="shared" si="11"/>
        <v>2900</v>
      </c>
      <c r="J225" s="99" t="s">
        <v>19</v>
      </c>
      <c r="K225" s="81"/>
    </row>
    <row r="226" customFormat="1" ht="17" customHeight="1" spans="1:11">
      <c r="A226" s="85">
        <v>224</v>
      </c>
      <c r="B226" s="110" t="s">
        <v>1547</v>
      </c>
      <c r="C226" s="81" t="s">
        <v>1548</v>
      </c>
      <c r="D226" s="102">
        <v>5</v>
      </c>
      <c r="E226" s="103">
        <v>1369.2</v>
      </c>
      <c r="F226" s="102">
        <v>0</v>
      </c>
      <c r="G226" s="89">
        <f t="shared" si="9"/>
        <v>0</v>
      </c>
      <c r="H226" s="90">
        <f t="shared" si="10"/>
        <v>0.5</v>
      </c>
      <c r="I226" s="98">
        <f t="shared" si="11"/>
        <v>680</v>
      </c>
      <c r="J226" s="99" t="s">
        <v>19</v>
      </c>
      <c r="K226" s="81"/>
    </row>
    <row r="227" customFormat="1" ht="17" customHeight="1" spans="1:11">
      <c r="A227" s="85">
        <v>225</v>
      </c>
      <c r="B227" s="110" t="s">
        <v>1549</v>
      </c>
      <c r="C227" s="81" t="s">
        <v>1550</v>
      </c>
      <c r="D227" s="102">
        <v>24</v>
      </c>
      <c r="E227" s="103">
        <v>5646.2</v>
      </c>
      <c r="F227" s="102">
        <v>0</v>
      </c>
      <c r="G227" s="89">
        <f t="shared" si="9"/>
        <v>0</v>
      </c>
      <c r="H227" s="90">
        <f t="shared" si="10"/>
        <v>0.5</v>
      </c>
      <c r="I227" s="98">
        <f t="shared" si="11"/>
        <v>2820</v>
      </c>
      <c r="J227" s="99" t="s">
        <v>19</v>
      </c>
      <c r="K227" s="81"/>
    </row>
    <row r="228" customFormat="1" ht="17" customHeight="1" spans="1:11">
      <c r="A228" s="85">
        <v>226</v>
      </c>
      <c r="B228" s="110" t="s">
        <v>1551</v>
      </c>
      <c r="C228" s="81" t="s">
        <v>1552</v>
      </c>
      <c r="D228" s="102">
        <v>85</v>
      </c>
      <c r="E228" s="103">
        <v>30420.77</v>
      </c>
      <c r="F228" s="102">
        <v>0</v>
      </c>
      <c r="G228" s="89">
        <f t="shared" si="9"/>
        <v>0</v>
      </c>
      <c r="H228" s="90">
        <f t="shared" si="10"/>
        <v>0.5</v>
      </c>
      <c r="I228" s="98">
        <f t="shared" si="11"/>
        <v>15210</v>
      </c>
      <c r="J228" s="99" t="s">
        <v>14</v>
      </c>
      <c r="K228" s="81"/>
    </row>
    <row r="229" customFormat="1" ht="17" customHeight="1" spans="1:11">
      <c r="A229" s="85">
        <v>227</v>
      </c>
      <c r="B229" s="110" t="s">
        <v>1553</v>
      </c>
      <c r="C229" s="81" t="s">
        <v>1554</v>
      </c>
      <c r="D229" s="102">
        <v>31</v>
      </c>
      <c r="E229" s="103">
        <v>11498.61</v>
      </c>
      <c r="F229" s="102">
        <v>0</v>
      </c>
      <c r="G229" s="89">
        <f t="shared" si="9"/>
        <v>0</v>
      </c>
      <c r="H229" s="90">
        <f t="shared" si="10"/>
        <v>0.5</v>
      </c>
      <c r="I229" s="98">
        <f t="shared" si="11"/>
        <v>5740</v>
      </c>
      <c r="J229" s="99" t="s">
        <v>19</v>
      </c>
      <c r="K229" s="81"/>
    </row>
    <row r="230" customFormat="1" ht="17" customHeight="1" spans="1:11">
      <c r="A230" s="85">
        <v>228</v>
      </c>
      <c r="B230" s="110" t="s">
        <v>1555</v>
      </c>
      <c r="C230" s="81" t="s">
        <v>1556</v>
      </c>
      <c r="D230" s="102">
        <v>55</v>
      </c>
      <c r="E230" s="103">
        <v>14210.08</v>
      </c>
      <c r="F230" s="102">
        <v>0</v>
      </c>
      <c r="G230" s="89">
        <f t="shared" si="9"/>
        <v>0</v>
      </c>
      <c r="H230" s="90">
        <f t="shared" si="10"/>
        <v>0.5</v>
      </c>
      <c r="I230" s="98">
        <f t="shared" si="11"/>
        <v>7100</v>
      </c>
      <c r="J230" s="99" t="s">
        <v>19</v>
      </c>
      <c r="K230" s="81"/>
    </row>
    <row r="231" customFormat="1" ht="17" customHeight="1" spans="1:11">
      <c r="A231" s="85">
        <v>229</v>
      </c>
      <c r="B231" s="110" t="s">
        <v>1557</v>
      </c>
      <c r="C231" s="81" t="s">
        <v>1558</v>
      </c>
      <c r="D231" s="102">
        <v>34</v>
      </c>
      <c r="E231" s="103">
        <v>15641.54</v>
      </c>
      <c r="F231" s="102">
        <v>0</v>
      </c>
      <c r="G231" s="89">
        <f t="shared" si="9"/>
        <v>0</v>
      </c>
      <c r="H231" s="90">
        <f t="shared" si="10"/>
        <v>0.5</v>
      </c>
      <c r="I231" s="98">
        <f t="shared" si="11"/>
        <v>7820</v>
      </c>
      <c r="J231" s="99" t="s">
        <v>19</v>
      </c>
      <c r="K231" s="81"/>
    </row>
    <row r="232" customFormat="1" ht="17" customHeight="1" spans="1:11">
      <c r="A232" s="85">
        <v>230</v>
      </c>
      <c r="B232" s="110" t="s">
        <v>1559</v>
      </c>
      <c r="C232" s="81" t="s">
        <v>1560</v>
      </c>
      <c r="D232" s="102">
        <v>59</v>
      </c>
      <c r="E232" s="103">
        <v>18142.72</v>
      </c>
      <c r="F232" s="102">
        <v>0</v>
      </c>
      <c r="G232" s="89">
        <f t="shared" si="9"/>
        <v>0</v>
      </c>
      <c r="H232" s="90">
        <f t="shared" si="10"/>
        <v>0.5</v>
      </c>
      <c r="I232" s="98">
        <f t="shared" si="11"/>
        <v>9070</v>
      </c>
      <c r="J232" s="99" t="s">
        <v>19</v>
      </c>
      <c r="K232" s="81"/>
    </row>
    <row r="233" customFormat="1" ht="17" customHeight="1" spans="1:11">
      <c r="A233" s="85">
        <v>231</v>
      </c>
      <c r="B233" s="86" t="s">
        <v>1561</v>
      </c>
      <c r="C233" s="85" t="s">
        <v>1562</v>
      </c>
      <c r="D233" s="87">
        <v>771</v>
      </c>
      <c r="E233" s="88">
        <v>747515.68</v>
      </c>
      <c r="F233" s="87">
        <v>0</v>
      </c>
      <c r="G233" s="89">
        <f t="shared" si="9"/>
        <v>0</v>
      </c>
      <c r="H233" s="90">
        <f t="shared" si="10"/>
        <v>0.5</v>
      </c>
      <c r="I233" s="98">
        <f t="shared" si="11"/>
        <v>373750</v>
      </c>
      <c r="J233" s="99" t="s">
        <v>19</v>
      </c>
      <c r="K233" s="85"/>
    </row>
    <row r="234" customFormat="1" ht="17" customHeight="1" spans="1:11">
      <c r="A234" s="85">
        <v>232</v>
      </c>
      <c r="B234" s="110" t="s">
        <v>1563</v>
      </c>
      <c r="C234" s="81" t="s">
        <v>1564</v>
      </c>
      <c r="D234" s="102">
        <v>301</v>
      </c>
      <c r="E234" s="103">
        <v>123489.18</v>
      </c>
      <c r="F234" s="102">
        <v>0</v>
      </c>
      <c r="G234" s="89">
        <f t="shared" si="9"/>
        <v>0</v>
      </c>
      <c r="H234" s="90">
        <f t="shared" si="10"/>
        <v>0.5</v>
      </c>
      <c r="I234" s="98">
        <f t="shared" si="11"/>
        <v>61740</v>
      </c>
      <c r="J234" s="99" t="s">
        <v>19</v>
      </c>
      <c r="K234" s="81"/>
    </row>
    <row r="235" customFormat="1" ht="17" customHeight="1" spans="1:11">
      <c r="A235" s="85">
        <v>233</v>
      </c>
      <c r="B235" s="110" t="s">
        <v>1565</v>
      </c>
      <c r="C235" s="81" t="s">
        <v>1566</v>
      </c>
      <c r="D235" s="102">
        <v>50</v>
      </c>
      <c r="E235" s="103">
        <v>12651.09</v>
      </c>
      <c r="F235" s="102">
        <v>0</v>
      </c>
      <c r="G235" s="89">
        <f t="shared" si="9"/>
        <v>0</v>
      </c>
      <c r="H235" s="90">
        <f t="shared" si="10"/>
        <v>0.5</v>
      </c>
      <c r="I235" s="98">
        <f t="shared" si="11"/>
        <v>6320</v>
      </c>
      <c r="J235" s="99" t="s">
        <v>19</v>
      </c>
      <c r="K235" s="81"/>
    </row>
    <row r="236" customFormat="1" ht="17" customHeight="1" spans="1:11">
      <c r="A236" s="85">
        <v>234</v>
      </c>
      <c r="B236" s="110" t="s">
        <v>1567</v>
      </c>
      <c r="C236" s="81" t="s">
        <v>1568</v>
      </c>
      <c r="D236" s="102">
        <v>62</v>
      </c>
      <c r="E236" s="103">
        <v>16877.04</v>
      </c>
      <c r="F236" s="102">
        <v>0</v>
      </c>
      <c r="G236" s="89">
        <f t="shared" si="9"/>
        <v>0</v>
      </c>
      <c r="H236" s="90">
        <f t="shared" si="10"/>
        <v>0.5</v>
      </c>
      <c r="I236" s="98">
        <f t="shared" si="11"/>
        <v>8430</v>
      </c>
      <c r="J236" s="99" t="s">
        <v>19</v>
      </c>
      <c r="K236" s="81"/>
    </row>
    <row r="237" customFormat="1" ht="17" customHeight="1" spans="1:11">
      <c r="A237" s="85">
        <v>235</v>
      </c>
      <c r="B237" s="110" t="s">
        <v>1569</v>
      </c>
      <c r="C237" s="81" t="s">
        <v>1570</v>
      </c>
      <c r="D237" s="102">
        <v>122</v>
      </c>
      <c r="E237" s="103">
        <v>29684.95</v>
      </c>
      <c r="F237" s="102">
        <v>0</v>
      </c>
      <c r="G237" s="89">
        <f t="shared" si="9"/>
        <v>0</v>
      </c>
      <c r="H237" s="90">
        <f t="shared" si="10"/>
        <v>0.5</v>
      </c>
      <c r="I237" s="98">
        <f t="shared" si="11"/>
        <v>14840</v>
      </c>
      <c r="J237" s="99" t="s">
        <v>19</v>
      </c>
      <c r="K237" s="81"/>
    </row>
    <row r="238" customFormat="1" ht="17" customHeight="1" spans="1:11">
      <c r="A238" s="85">
        <v>236</v>
      </c>
      <c r="B238" s="110" t="s">
        <v>1571</v>
      </c>
      <c r="C238" s="81" t="s">
        <v>1572</v>
      </c>
      <c r="D238" s="102">
        <v>45</v>
      </c>
      <c r="E238" s="103">
        <v>10519.24</v>
      </c>
      <c r="F238" s="102">
        <v>0</v>
      </c>
      <c r="G238" s="89">
        <f t="shared" si="9"/>
        <v>0</v>
      </c>
      <c r="H238" s="90">
        <f t="shared" si="10"/>
        <v>0.5</v>
      </c>
      <c r="I238" s="98">
        <f t="shared" si="11"/>
        <v>5250</v>
      </c>
      <c r="J238" s="99" t="s">
        <v>19</v>
      </c>
      <c r="K238" s="81"/>
    </row>
    <row r="239" customFormat="1" ht="17" customHeight="1" spans="1:11">
      <c r="A239" s="85">
        <v>237</v>
      </c>
      <c r="B239" s="110" t="s">
        <v>1573</v>
      </c>
      <c r="C239" s="81" t="s">
        <v>1574</v>
      </c>
      <c r="D239" s="102">
        <v>14</v>
      </c>
      <c r="E239" s="103">
        <v>5187.5</v>
      </c>
      <c r="F239" s="102">
        <v>0</v>
      </c>
      <c r="G239" s="89">
        <f t="shared" si="9"/>
        <v>0</v>
      </c>
      <c r="H239" s="90">
        <f t="shared" si="10"/>
        <v>0.5</v>
      </c>
      <c r="I239" s="98">
        <f t="shared" si="11"/>
        <v>2590</v>
      </c>
      <c r="J239" s="99" t="s">
        <v>19</v>
      </c>
      <c r="K239" s="81"/>
    </row>
    <row r="240" customFormat="1" ht="17" customHeight="1" spans="1:11">
      <c r="A240" s="85">
        <v>238</v>
      </c>
      <c r="B240" s="110" t="s">
        <v>1575</v>
      </c>
      <c r="C240" s="81" t="s">
        <v>1576</v>
      </c>
      <c r="D240" s="102">
        <v>32</v>
      </c>
      <c r="E240" s="103">
        <v>18436.6</v>
      </c>
      <c r="F240" s="102">
        <v>0</v>
      </c>
      <c r="G240" s="89">
        <f t="shared" si="9"/>
        <v>0</v>
      </c>
      <c r="H240" s="90">
        <f t="shared" si="10"/>
        <v>0.5</v>
      </c>
      <c r="I240" s="98">
        <f t="shared" si="11"/>
        <v>9210</v>
      </c>
      <c r="J240" s="99" t="s">
        <v>19</v>
      </c>
      <c r="K240" s="81"/>
    </row>
    <row r="241" customFormat="1" ht="17" customHeight="1" spans="1:11">
      <c r="A241" s="85">
        <v>239</v>
      </c>
      <c r="B241" s="110" t="s">
        <v>1577</v>
      </c>
      <c r="C241" s="81" t="s">
        <v>1578</v>
      </c>
      <c r="D241" s="102">
        <v>18</v>
      </c>
      <c r="E241" s="103">
        <v>7386.85</v>
      </c>
      <c r="F241" s="102">
        <v>0</v>
      </c>
      <c r="G241" s="89">
        <f t="shared" si="9"/>
        <v>0</v>
      </c>
      <c r="H241" s="90">
        <f t="shared" si="10"/>
        <v>0.5</v>
      </c>
      <c r="I241" s="98">
        <f t="shared" si="11"/>
        <v>3690</v>
      </c>
      <c r="J241" s="99" t="s">
        <v>19</v>
      </c>
      <c r="K241" s="81"/>
    </row>
    <row r="242" customFormat="1" ht="17" customHeight="1" spans="1:11">
      <c r="A242" s="85">
        <v>240</v>
      </c>
      <c r="B242" s="110" t="s">
        <v>1579</v>
      </c>
      <c r="C242" s="81" t="s">
        <v>1580</v>
      </c>
      <c r="D242" s="102">
        <v>226</v>
      </c>
      <c r="E242" s="103">
        <v>42912.31</v>
      </c>
      <c r="F242" s="102">
        <v>0</v>
      </c>
      <c r="G242" s="89">
        <f t="shared" si="9"/>
        <v>0</v>
      </c>
      <c r="H242" s="90">
        <f t="shared" si="10"/>
        <v>0.5</v>
      </c>
      <c r="I242" s="98">
        <f t="shared" si="11"/>
        <v>21450</v>
      </c>
      <c r="J242" s="99" t="s">
        <v>14</v>
      </c>
      <c r="K242" s="81"/>
    </row>
    <row r="243" customFormat="1" ht="17" customHeight="1" spans="1:11">
      <c r="A243" s="85">
        <v>241</v>
      </c>
      <c r="B243" s="110" t="s">
        <v>1581</v>
      </c>
      <c r="C243" s="81" t="s">
        <v>1582</v>
      </c>
      <c r="D243" s="102">
        <v>8</v>
      </c>
      <c r="E243" s="103">
        <v>10752.68</v>
      </c>
      <c r="F243" s="102">
        <v>0</v>
      </c>
      <c r="G243" s="89">
        <f t="shared" si="9"/>
        <v>0</v>
      </c>
      <c r="H243" s="90">
        <f t="shared" si="10"/>
        <v>0.5</v>
      </c>
      <c r="I243" s="98">
        <f t="shared" si="11"/>
        <v>5370</v>
      </c>
      <c r="J243" s="99" t="s">
        <v>19</v>
      </c>
      <c r="K243" s="81"/>
    </row>
    <row r="244" customFormat="1" ht="17" customHeight="1" spans="1:11">
      <c r="A244" s="85">
        <v>242</v>
      </c>
      <c r="B244" s="110" t="s">
        <v>1583</v>
      </c>
      <c r="C244" s="81" t="s">
        <v>1584</v>
      </c>
      <c r="D244" s="102">
        <v>28</v>
      </c>
      <c r="E244" s="103">
        <v>8135.12</v>
      </c>
      <c r="F244" s="102">
        <v>0</v>
      </c>
      <c r="G244" s="89">
        <f t="shared" si="9"/>
        <v>0</v>
      </c>
      <c r="H244" s="90">
        <f t="shared" si="10"/>
        <v>0.5</v>
      </c>
      <c r="I244" s="98">
        <f t="shared" si="11"/>
        <v>4060</v>
      </c>
      <c r="J244" s="99" t="s">
        <v>19</v>
      </c>
      <c r="K244" s="81"/>
    </row>
    <row r="245" customFormat="1" ht="17" customHeight="1" spans="1:11">
      <c r="A245" s="85">
        <v>243</v>
      </c>
      <c r="B245" s="110" t="s">
        <v>1585</v>
      </c>
      <c r="C245" s="81" t="s">
        <v>1586</v>
      </c>
      <c r="D245" s="102">
        <v>5</v>
      </c>
      <c r="E245" s="103">
        <v>1401.44</v>
      </c>
      <c r="F245" s="102">
        <v>0</v>
      </c>
      <c r="G245" s="89">
        <f t="shared" si="9"/>
        <v>0</v>
      </c>
      <c r="H245" s="90">
        <f t="shared" si="10"/>
        <v>0.5</v>
      </c>
      <c r="I245" s="98">
        <f t="shared" si="11"/>
        <v>700</v>
      </c>
      <c r="J245" s="99" t="s">
        <v>19</v>
      </c>
      <c r="K245" s="81"/>
    </row>
    <row r="246" customFormat="1" ht="17" customHeight="1" spans="1:11">
      <c r="A246" s="85">
        <v>244</v>
      </c>
      <c r="B246" s="110" t="s">
        <v>1587</v>
      </c>
      <c r="C246" s="81" t="s">
        <v>1588</v>
      </c>
      <c r="D246" s="102">
        <v>331</v>
      </c>
      <c r="E246" s="103">
        <v>111397.97</v>
      </c>
      <c r="F246" s="102">
        <v>0</v>
      </c>
      <c r="G246" s="89">
        <f t="shared" si="9"/>
        <v>0</v>
      </c>
      <c r="H246" s="90">
        <f t="shared" si="10"/>
        <v>0.5</v>
      </c>
      <c r="I246" s="98">
        <f t="shared" si="11"/>
        <v>55690</v>
      </c>
      <c r="J246" s="99" t="s">
        <v>19</v>
      </c>
      <c r="K246" s="81"/>
    </row>
    <row r="247" customFormat="1" ht="17" customHeight="1" spans="1:11">
      <c r="A247" s="85">
        <v>245</v>
      </c>
      <c r="B247" s="110" t="s">
        <v>1589</v>
      </c>
      <c r="C247" s="81" t="s">
        <v>1590</v>
      </c>
      <c r="D247" s="102">
        <v>5</v>
      </c>
      <c r="E247" s="103">
        <v>1167.62</v>
      </c>
      <c r="F247" s="102">
        <v>0</v>
      </c>
      <c r="G247" s="89">
        <f t="shared" si="9"/>
        <v>0</v>
      </c>
      <c r="H247" s="90">
        <f t="shared" si="10"/>
        <v>0.5</v>
      </c>
      <c r="I247" s="98">
        <f t="shared" si="11"/>
        <v>580</v>
      </c>
      <c r="J247" s="99" t="s">
        <v>14</v>
      </c>
      <c r="K247" s="81"/>
    </row>
    <row r="248" customFormat="1" ht="17" customHeight="1" spans="1:11">
      <c r="A248" s="85">
        <v>246</v>
      </c>
      <c r="B248" s="110" t="s">
        <v>1591</v>
      </c>
      <c r="C248" s="81" t="s">
        <v>1592</v>
      </c>
      <c r="D248" s="102">
        <v>24</v>
      </c>
      <c r="E248" s="103">
        <v>12006.19</v>
      </c>
      <c r="F248" s="102">
        <v>0</v>
      </c>
      <c r="G248" s="89">
        <f t="shared" si="9"/>
        <v>0</v>
      </c>
      <c r="H248" s="90">
        <f t="shared" si="10"/>
        <v>0.5</v>
      </c>
      <c r="I248" s="98">
        <f t="shared" si="11"/>
        <v>6000</v>
      </c>
      <c r="J248" s="99" t="s">
        <v>19</v>
      </c>
      <c r="K248" s="81"/>
    </row>
    <row r="249" customFormat="1" ht="17" customHeight="1" spans="1:11">
      <c r="A249" s="85">
        <v>247</v>
      </c>
      <c r="B249" s="110" t="s">
        <v>1593</v>
      </c>
      <c r="C249" s="81" t="s">
        <v>1594</v>
      </c>
      <c r="D249" s="102">
        <v>42</v>
      </c>
      <c r="E249" s="103">
        <v>13939.46</v>
      </c>
      <c r="F249" s="102">
        <v>1</v>
      </c>
      <c r="G249" s="89">
        <f t="shared" si="9"/>
        <v>0.0232558139534884</v>
      </c>
      <c r="H249" s="90">
        <f t="shared" si="10"/>
        <v>0.14000287997696</v>
      </c>
      <c r="I249" s="98">
        <f t="shared" si="11"/>
        <v>1950</v>
      </c>
      <c r="J249" s="99" t="s">
        <v>14</v>
      </c>
      <c r="K249" s="81"/>
    </row>
    <row r="250" customFormat="1" ht="17" customHeight="1" spans="1:11">
      <c r="A250" s="85">
        <v>248</v>
      </c>
      <c r="B250" s="110" t="s">
        <v>1595</v>
      </c>
      <c r="C250" s="81" t="s">
        <v>1596</v>
      </c>
      <c r="D250" s="102">
        <v>73</v>
      </c>
      <c r="E250" s="103">
        <v>22637.03</v>
      </c>
      <c r="F250" s="102">
        <v>0</v>
      </c>
      <c r="G250" s="89">
        <f t="shared" si="9"/>
        <v>0</v>
      </c>
      <c r="H250" s="90">
        <f t="shared" si="10"/>
        <v>0.5</v>
      </c>
      <c r="I250" s="98">
        <f t="shared" si="11"/>
        <v>11310</v>
      </c>
      <c r="J250" s="99" t="s">
        <v>19</v>
      </c>
      <c r="K250" s="81"/>
    </row>
    <row r="251" customFormat="1" ht="17" customHeight="1" spans="1:11">
      <c r="A251" s="85">
        <v>249</v>
      </c>
      <c r="B251" s="86" t="s">
        <v>1597</v>
      </c>
      <c r="C251" s="85" t="s">
        <v>1598</v>
      </c>
      <c r="D251" s="87">
        <v>334</v>
      </c>
      <c r="E251" s="88">
        <v>144545.16</v>
      </c>
      <c r="F251" s="87">
        <v>11</v>
      </c>
      <c r="G251" s="89">
        <f t="shared" si="9"/>
        <v>0.0318840579710145</v>
      </c>
      <c r="H251" s="90">
        <f t="shared" si="10"/>
        <v>0.00643873109884692</v>
      </c>
      <c r="I251" s="98">
        <f t="shared" si="11"/>
        <v>930</v>
      </c>
      <c r="J251" s="99" t="s">
        <v>14</v>
      </c>
      <c r="K251" s="85"/>
    </row>
    <row r="252" customFormat="1" ht="17" customHeight="1" spans="1:11">
      <c r="A252" s="85">
        <v>250</v>
      </c>
      <c r="B252" s="110" t="s">
        <v>1599</v>
      </c>
      <c r="C252" s="81" t="s">
        <v>1600</v>
      </c>
      <c r="D252" s="102">
        <v>28</v>
      </c>
      <c r="E252" s="103">
        <v>12496.56</v>
      </c>
      <c r="F252" s="102">
        <v>0</v>
      </c>
      <c r="G252" s="89">
        <f t="shared" si="9"/>
        <v>0</v>
      </c>
      <c r="H252" s="90">
        <f t="shared" si="10"/>
        <v>0.5</v>
      </c>
      <c r="I252" s="98">
        <f t="shared" si="11"/>
        <v>6240</v>
      </c>
      <c r="J252" s="99" t="s">
        <v>19</v>
      </c>
      <c r="K252" s="81"/>
    </row>
    <row r="253" customFormat="1" ht="17" customHeight="1" spans="1:11">
      <c r="A253" s="85">
        <v>251</v>
      </c>
      <c r="B253" s="110" t="s">
        <v>1601</v>
      </c>
      <c r="C253" s="81" t="s">
        <v>1602</v>
      </c>
      <c r="D253" s="102">
        <v>58</v>
      </c>
      <c r="E253" s="103">
        <v>29449.14</v>
      </c>
      <c r="F253" s="102">
        <v>0</v>
      </c>
      <c r="G253" s="89">
        <f t="shared" si="9"/>
        <v>0</v>
      </c>
      <c r="H253" s="90">
        <f t="shared" si="10"/>
        <v>0.5</v>
      </c>
      <c r="I253" s="98">
        <f t="shared" si="11"/>
        <v>14720</v>
      </c>
      <c r="J253" s="99" t="s">
        <v>14</v>
      </c>
      <c r="K253" s="81"/>
    </row>
    <row r="254" customFormat="1" ht="17" customHeight="1" spans="1:11">
      <c r="A254" s="85">
        <v>252</v>
      </c>
      <c r="B254" s="110" t="s">
        <v>1603</v>
      </c>
      <c r="C254" s="81" t="s">
        <v>1604</v>
      </c>
      <c r="D254" s="102">
        <v>178</v>
      </c>
      <c r="E254" s="103">
        <v>84225.67</v>
      </c>
      <c r="F254" s="102">
        <v>1</v>
      </c>
      <c r="G254" s="89">
        <f t="shared" si="9"/>
        <v>0.00558659217877095</v>
      </c>
      <c r="H254" s="90">
        <f t="shared" si="10"/>
        <v>0.413520244910666</v>
      </c>
      <c r="I254" s="98">
        <f t="shared" si="11"/>
        <v>34820</v>
      </c>
      <c r="J254" s="99" t="s">
        <v>19</v>
      </c>
      <c r="K254" s="81"/>
    </row>
    <row r="255" customFormat="1" ht="17" customHeight="1" spans="1:11">
      <c r="A255" s="85">
        <v>253</v>
      </c>
      <c r="B255" s="81" t="s">
        <v>1605</v>
      </c>
      <c r="C255" s="81" t="s">
        <v>1606</v>
      </c>
      <c r="D255" s="81">
        <v>80</v>
      </c>
      <c r="E255" s="81">
        <v>23191.6</v>
      </c>
      <c r="F255" s="81">
        <v>0</v>
      </c>
      <c r="G255" s="89">
        <f t="shared" si="9"/>
        <v>0</v>
      </c>
      <c r="H255" s="90">
        <f t="shared" si="10"/>
        <v>0.5</v>
      </c>
      <c r="I255" s="98">
        <f t="shared" si="11"/>
        <v>11590</v>
      </c>
      <c r="J255" s="99" t="s">
        <v>19</v>
      </c>
      <c r="K255" s="81"/>
    </row>
    <row r="256" customFormat="1" ht="17" customHeight="1" spans="1:11">
      <c r="A256" s="85">
        <v>254</v>
      </c>
      <c r="B256" s="110" t="s">
        <v>1607</v>
      </c>
      <c r="C256" s="81" t="s">
        <v>1608</v>
      </c>
      <c r="D256" s="102">
        <v>58</v>
      </c>
      <c r="E256" s="103">
        <v>17603.95</v>
      </c>
      <c r="F256" s="102">
        <v>0</v>
      </c>
      <c r="G256" s="89">
        <f t="shared" si="9"/>
        <v>0</v>
      </c>
      <c r="H256" s="90">
        <f t="shared" si="10"/>
        <v>0.5</v>
      </c>
      <c r="I256" s="98">
        <f t="shared" si="11"/>
        <v>8800</v>
      </c>
      <c r="J256" s="99" t="s">
        <v>19</v>
      </c>
      <c r="K256" s="81"/>
    </row>
    <row r="257" customFormat="1" ht="17" customHeight="1" spans="1:11">
      <c r="A257" s="85">
        <v>255</v>
      </c>
      <c r="B257" s="86" t="s">
        <v>1609</v>
      </c>
      <c r="C257" s="85" t="s">
        <v>1610</v>
      </c>
      <c r="D257" s="87">
        <v>71</v>
      </c>
      <c r="E257" s="88">
        <v>29008.42</v>
      </c>
      <c r="F257" s="87">
        <v>0</v>
      </c>
      <c r="G257" s="89">
        <f t="shared" si="9"/>
        <v>0</v>
      </c>
      <c r="H257" s="90">
        <f t="shared" si="10"/>
        <v>0.5</v>
      </c>
      <c r="I257" s="98">
        <f t="shared" si="11"/>
        <v>14500</v>
      </c>
      <c r="J257" s="99" t="s">
        <v>19</v>
      </c>
      <c r="K257" s="85"/>
    </row>
    <row r="258" customFormat="1" ht="17" customHeight="1" spans="1:11">
      <c r="A258" s="85">
        <v>256</v>
      </c>
      <c r="B258" s="110" t="s">
        <v>1611</v>
      </c>
      <c r="C258" s="81" t="s">
        <v>1612</v>
      </c>
      <c r="D258" s="102">
        <v>37</v>
      </c>
      <c r="E258" s="103">
        <v>10079.46</v>
      </c>
      <c r="F258" s="102">
        <v>0</v>
      </c>
      <c r="G258" s="89">
        <f t="shared" si="9"/>
        <v>0</v>
      </c>
      <c r="H258" s="90">
        <f t="shared" si="10"/>
        <v>0.5</v>
      </c>
      <c r="I258" s="98">
        <f t="shared" si="11"/>
        <v>5030</v>
      </c>
      <c r="J258" s="99" t="s">
        <v>19</v>
      </c>
      <c r="K258" s="81"/>
    </row>
    <row r="259" customFormat="1" ht="17" customHeight="1" spans="1:11">
      <c r="A259" s="85">
        <v>257</v>
      </c>
      <c r="B259" s="110" t="s">
        <v>1613</v>
      </c>
      <c r="C259" s="81" t="s">
        <v>1614</v>
      </c>
      <c r="D259" s="102">
        <v>629</v>
      </c>
      <c r="E259" s="103">
        <v>659327.13</v>
      </c>
      <c r="F259" s="102">
        <v>0</v>
      </c>
      <c r="G259" s="89">
        <f t="shared" ref="G259:G322" si="12">F259/(F259+D259)*100%</f>
        <v>0</v>
      </c>
      <c r="H259" s="90">
        <f t="shared" ref="H259:H322" si="13">(3.23%-G259)/3.23%*50%</f>
        <v>0.5</v>
      </c>
      <c r="I259" s="98">
        <f t="shared" ref="I259:I322" si="14">ROUNDDOWN(H259*E259,-1)</f>
        <v>329660</v>
      </c>
      <c r="J259" s="99" t="s">
        <v>19</v>
      </c>
      <c r="K259" s="81"/>
    </row>
    <row r="260" customFormat="1" ht="17" customHeight="1" spans="1:11">
      <c r="A260" s="85">
        <v>258</v>
      </c>
      <c r="B260" s="110" t="s">
        <v>1615</v>
      </c>
      <c r="C260" s="81" t="s">
        <v>1616</v>
      </c>
      <c r="D260" s="102">
        <v>174</v>
      </c>
      <c r="E260" s="103">
        <v>72805.91</v>
      </c>
      <c r="F260" s="102">
        <v>0</v>
      </c>
      <c r="G260" s="89">
        <f t="shared" si="12"/>
        <v>0</v>
      </c>
      <c r="H260" s="90">
        <f t="shared" si="13"/>
        <v>0.5</v>
      </c>
      <c r="I260" s="98">
        <f t="shared" si="14"/>
        <v>36400</v>
      </c>
      <c r="J260" s="99" t="s">
        <v>19</v>
      </c>
      <c r="K260" s="81"/>
    </row>
    <row r="261" customFormat="1" ht="17" customHeight="1" spans="1:11">
      <c r="A261" s="85">
        <v>259</v>
      </c>
      <c r="B261" s="110" t="s">
        <v>1617</v>
      </c>
      <c r="C261" s="81" t="s">
        <v>1618</v>
      </c>
      <c r="D261" s="102">
        <v>115</v>
      </c>
      <c r="E261" s="103">
        <v>134317.75</v>
      </c>
      <c r="F261" s="102">
        <v>0</v>
      </c>
      <c r="G261" s="89">
        <f t="shared" si="12"/>
        <v>0</v>
      </c>
      <c r="H261" s="90">
        <f t="shared" si="13"/>
        <v>0.5</v>
      </c>
      <c r="I261" s="98">
        <f t="shared" si="14"/>
        <v>67150</v>
      </c>
      <c r="J261" s="99" t="s">
        <v>14</v>
      </c>
      <c r="K261" s="81"/>
    </row>
    <row r="262" customFormat="1" ht="17" customHeight="1" spans="1:11">
      <c r="A262" s="85">
        <v>260</v>
      </c>
      <c r="B262" s="110" t="s">
        <v>1619</v>
      </c>
      <c r="C262" s="81" t="s">
        <v>1620</v>
      </c>
      <c r="D262" s="102">
        <v>199</v>
      </c>
      <c r="E262" s="103">
        <v>119811.76</v>
      </c>
      <c r="F262" s="102">
        <v>0</v>
      </c>
      <c r="G262" s="89">
        <f t="shared" si="12"/>
        <v>0</v>
      </c>
      <c r="H262" s="90">
        <f t="shared" si="13"/>
        <v>0.5</v>
      </c>
      <c r="I262" s="98">
        <f t="shared" si="14"/>
        <v>59900</v>
      </c>
      <c r="J262" s="99" t="s">
        <v>19</v>
      </c>
      <c r="K262" s="81"/>
    </row>
    <row r="263" customFormat="1" ht="17" customHeight="1" spans="1:11">
      <c r="A263" s="85">
        <v>261</v>
      </c>
      <c r="B263" s="110" t="s">
        <v>1621</v>
      </c>
      <c r="C263" s="81" t="s">
        <v>1622</v>
      </c>
      <c r="D263" s="102">
        <v>21</v>
      </c>
      <c r="E263" s="103">
        <v>11227.15</v>
      </c>
      <c r="F263" s="102">
        <v>0</v>
      </c>
      <c r="G263" s="89">
        <f t="shared" si="12"/>
        <v>0</v>
      </c>
      <c r="H263" s="90">
        <f t="shared" si="13"/>
        <v>0.5</v>
      </c>
      <c r="I263" s="98">
        <f t="shared" si="14"/>
        <v>5610</v>
      </c>
      <c r="J263" s="99" t="s">
        <v>19</v>
      </c>
      <c r="K263" s="81"/>
    </row>
    <row r="264" customFormat="1" ht="17" customHeight="1" spans="1:11">
      <c r="A264" s="85">
        <v>262</v>
      </c>
      <c r="B264" s="110" t="s">
        <v>1623</v>
      </c>
      <c r="C264" s="81" t="s">
        <v>1624</v>
      </c>
      <c r="D264" s="102">
        <v>8</v>
      </c>
      <c r="E264" s="103">
        <v>11562.13</v>
      </c>
      <c r="F264" s="102">
        <v>0</v>
      </c>
      <c r="G264" s="89">
        <f t="shared" si="12"/>
        <v>0</v>
      </c>
      <c r="H264" s="90">
        <f t="shared" si="13"/>
        <v>0.5</v>
      </c>
      <c r="I264" s="98">
        <f t="shared" si="14"/>
        <v>5780</v>
      </c>
      <c r="J264" s="99" t="s">
        <v>19</v>
      </c>
      <c r="K264" s="81"/>
    </row>
    <row r="265" customFormat="1" ht="17" customHeight="1" spans="1:11">
      <c r="A265" s="85">
        <v>263</v>
      </c>
      <c r="B265" s="110" t="s">
        <v>1625</v>
      </c>
      <c r="C265" s="81" t="s">
        <v>1626</v>
      </c>
      <c r="D265" s="102">
        <v>482</v>
      </c>
      <c r="E265" s="103">
        <v>241573.21</v>
      </c>
      <c r="F265" s="102">
        <v>0</v>
      </c>
      <c r="G265" s="89">
        <f t="shared" si="12"/>
        <v>0</v>
      </c>
      <c r="H265" s="90">
        <f t="shared" si="13"/>
        <v>0.5</v>
      </c>
      <c r="I265" s="98">
        <f t="shared" si="14"/>
        <v>120780</v>
      </c>
      <c r="J265" s="99" t="s">
        <v>19</v>
      </c>
      <c r="K265" s="81"/>
    </row>
    <row r="266" customFormat="1" ht="17" customHeight="1" spans="1:11">
      <c r="A266" s="85">
        <v>264</v>
      </c>
      <c r="B266" s="110" t="s">
        <v>1627</v>
      </c>
      <c r="C266" s="81" t="s">
        <v>1628</v>
      </c>
      <c r="D266" s="102">
        <v>164</v>
      </c>
      <c r="E266" s="103">
        <v>45642.84</v>
      </c>
      <c r="F266" s="102">
        <v>0</v>
      </c>
      <c r="G266" s="89">
        <f t="shared" si="12"/>
        <v>0</v>
      </c>
      <c r="H266" s="90">
        <f t="shared" si="13"/>
        <v>0.5</v>
      </c>
      <c r="I266" s="98">
        <f t="shared" si="14"/>
        <v>22820</v>
      </c>
      <c r="J266" s="99" t="s">
        <v>19</v>
      </c>
      <c r="K266" s="81"/>
    </row>
    <row r="267" customFormat="1" ht="17" customHeight="1" spans="1:11">
      <c r="A267" s="85">
        <v>265</v>
      </c>
      <c r="B267" s="111" t="s">
        <v>1629</v>
      </c>
      <c r="C267" s="112" t="s">
        <v>1630</v>
      </c>
      <c r="D267" s="113">
        <v>111</v>
      </c>
      <c r="E267" s="114">
        <v>32503.36</v>
      </c>
      <c r="F267" s="113">
        <v>0</v>
      </c>
      <c r="G267" s="89">
        <f t="shared" si="12"/>
        <v>0</v>
      </c>
      <c r="H267" s="90">
        <f t="shared" si="13"/>
        <v>0.5</v>
      </c>
      <c r="I267" s="98">
        <f t="shared" si="14"/>
        <v>16250</v>
      </c>
      <c r="J267" s="99" t="s">
        <v>19</v>
      </c>
      <c r="K267" s="112"/>
    </row>
    <row r="268" customFormat="1" ht="17" customHeight="1" spans="1:11">
      <c r="A268" s="85">
        <v>266</v>
      </c>
      <c r="B268" s="110" t="s">
        <v>1631</v>
      </c>
      <c r="C268" s="81" t="s">
        <v>1632</v>
      </c>
      <c r="D268" s="102">
        <v>155</v>
      </c>
      <c r="E268" s="103">
        <v>44348.92</v>
      </c>
      <c r="F268" s="102">
        <v>1</v>
      </c>
      <c r="G268" s="89">
        <f t="shared" si="12"/>
        <v>0.00641025641025641</v>
      </c>
      <c r="H268" s="90">
        <f t="shared" si="13"/>
        <v>0.400770024609034</v>
      </c>
      <c r="I268" s="98">
        <f t="shared" si="14"/>
        <v>17770</v>
      </c>
      <c r="J268" s="99" t="s">
        <v>19</v>
      </c>
      <c r="K268" s="81"/>
    </row>
    <row r="269" customFormat="1" ht="17" customHeight="1" spans="1:11">
      <c r="A269" s="85">
        <v>267</v>
      </c>
      <c r="B269" s="110" t="s">
        <v>1633</v>
      </c>
      <c r="C269" s="81" t="s">
        <v>1428</v>
      </c>
      <c r="D269" s="102">
        <v>178</v>
      </c>
      <c r="E269" s="103">
        <v>105865.47</v>
      </c>
      <c r="F269" s="102">
        <v>0</v>
      </c>
      <c r="G269" s="89">
        <f t="shared" si="12"/>
        <v>0</v>
      </c>
      <c r="H269" s="90">
        <f t="shared" si="13"/>
        <v>0.5</v>
      </c>
      <c r="I269" s="98">
        <f t="shared" si="14"/>
        <v>52930</v>
      </c>
      <c r="J269" s="99" t="s">
        <v>19</v>
      </c>
      <c r="K269" s="81"/>
    </row>
    <row r="270" customFormat="1" ht="17" customHeight="1" spans="1:11">
      <c r="A270" s="85">
        <v>268</v>
      </c>
      <c r="B270" s="110" t="s">
        <v>1634</v>
      </c>
      <c r="C270" s="81" t="s">
        <v>1635</v>
      </c>
      <c r="D270" s="102">
        <v>226</v>
      </c>
      <c r="E270" s="103">
        <v>75614.1</v>
      </c>
      <c r="F270" s="102">
        <v>0</v>
      </c>
      <c r="G270" s="89">
        <f t="shared" si="12"/>
        <v>0</v>
      </c>
      <c r="H270" s="90">
        <f t="shared" si="13"/>
        <v>0.5</v>
      </c>
      <c r="I270" s="98">
        <f t="shared" si="14"/>
        <v>37800</v>
      </c>
      <c r="J270" s="99" t="s">
        <v>19</v>
      </c>
      <c r="K270" s="81"/>
    </row>
    <row r="271" customFormat="1" ht="17" customHeight="1" spans="1:11">
      <c r="A271" s="85">
        <v>269</v>
      </c>
      <c r="B271" s="110" t="s">
        <v>1636</v>
      </c>
      <c r="C271" s="81" t="s">
        <v>1637</v>
      </c>
      <c r="D271" s="102">
        <v>90</v>
      </c>
      <c r="E271" s="103">
        <v>26377.84</v>
      </c>
      <c r="F271" s="102">
        <v>1</v>
      </c>
      <c r="G271" s="89">
        <f t="shared" si="12"/>
        <v>0.010989010989011</v>
      </c>
      <c r="H271" s="90">
        <f t="shared" si="13"/>
        <v>0.329891470758344</v>
      </c>
      <c r="I271" s="98">
        <f t="shared" si="14"/>
        <v>8700</v>
      </c>
      <c r="J271" s="99" t="s">
        <v>19</v>
      </c>
      <c r="K271" s="81"/>
    </row>
    <row r="272" customFormat="1" ht="17" customHeight="1" spans="1:11">
      <c r="A272" s="85">
        <v>270</v>
      </c>
      <c r="B272" s="110" t="s">
        <v>1638</v>
      </c>
      <c r="C272" s="81" t="s">
        <v>1639</v>
      </c>
      <c r="D272" s="102">
        <v>322</v>
      </c>
      <c r="E272" s="103">
        <v>150904.96</v>
      </c>
      <c r="F272" s="102">
        <v>0</v>
      </c>
      <c r="G272" s="89">
        <f t="shared" si="12"/>
        <v>0</v>
      </c>
      <c r="H272" s="90">
        <f t="shared" si="13"/>
        <v>0.5</v>
      </c>
      <c r="I272" s="98">
        <f t="shared" si="14"/>
        <v>75450</v>
      </c>
      <c r="J272" s="99" t="s">
        <v>19</v>
      </c>
      <c r="K272" s="81"/>
    </row>
    <row r="273" customFormat="1" ht="17" customHeight="1" spans="1:11">
      <c r="A273" s="85">
        <v>271</v>
      </c>
      <c r="B273" s="110" t="s">
        <v>1640</v>
      </c>
      <c r="C273" s="81" t="s">
        <v>1641</v>
      </c>
      <c r="D273" s="102">
        <v>1</v>
      </c>
      <c r="E273" s="103">
        <v>273.84</v>
      </c>
      <c r="F273" s="102">
        <v>0</v>
      </c>
      <c r="G273" s="89">
        <f t="shared" si="12"/>
        <v>0</v>
      </c>
      <c r="H273" s="90">
        <f t="shared" si="13"/>
        <v>0.5</v>
      </c>
      <c r="I273" s="98">
        <f t="shared" si="14"/>
        <v>130</v>
      </c>
      <c r="J273" s="99" t="s">
        <v>19</v>
      </c>
      <c r="K273" s="81"/>
    </row>
    <row r="274" customFormat="1" ht="17" customHeight="1" spans="1:11">
      <c r="A274" s="85">
        <v>272</v>
      </c>
      <c r="B274" s="110" t="s">
        <v>1642</v>
      </c>
      <c r="C274" s="81" t="s">
        <v>1643</v>
      </c>
      <c r="D274" s="102">
        <v>168</v>
      </c>
      <c r="E274" s="103">
        <v>47115.56</v>
      </c>
      <c r="F274" s="102">
        <v>0</v>
      </c>
      <c r="G274" s="89">
        <f t="shared" si="12"/>
        <v>0</v>
      </c>
      <c r="H274" s="90">
        <f t="shared" si="13"/>
        <v>0.5</v>
      </c>
      <c r="I274" s="98">
        <f t="shared" si="14"/>
        <v>23550</v>
      </c>
      <c r="J274" s="99" t="s">
        <v>19</v>
      </c>
      <c r="K274" s="81"/>
    </row>
    <row r="275" customFormat="1" ht="17" customHeight="1" spans="1:11">
      <c r="A275" s="85">
        <v>273</v>
      </c>
      <c r="B275" s="110" t="s">
        <v>1644</v>
      </c>
      <c r="C275" s="81" t="s">
        <v>1645</v>
      </c>
      <c r="D275" s="102">
        <v>81</v>
      </c>
      <c r="E275" s="103">
        <v>24946.3</v>
      </c>
      <c r="F275" s="102">
        <v>0</v>
      </c>
      <c r="G275" s="89">
        <f t="shared" si="12"/>
        <v>0</v>
      </c>
      <c r="H275" s="90">
        <f t="shared" si="13"/>
        <v>0.5</v>
      </c>
      <c r="I275" s="98">
        <f t="shared" si="14"/>
        <v>12470</v>
      </c>
      <c r="J275" s="99" t="s">
        <v>19</v>
      </c>
      <c r="K275" s="81"/>
    </row>
    <row r="276" customFormat="1" ht="17" customHeight="1" spans="1:11">
      <c r="A276" s="85">
        <v>274</v>
      </c>
      <c r="B276" s="110" t="s">
        <v>1646</v>
      </c>
      <c r="C276" s="81" t="s">
        <v>1647</v>
      </c>
      <c r="D276" s="102">
        <v>57</v>
      </c>
      <c r="E276" s="103">
        <v>14018.4</v>
      </c>
      <c r="F276" s="102">
        <v>0</v>
      </c>
      <c r="G276" s="89">
        <f t="shared" si="12"/>
        <v>0</v>
      </c>
      <c r="H276" s="90">
        <f t="shared" si="13"/>
        <v>0.5</v>
      </c>
      <c r="I276" s="98">
        <f t="shared" si="14"/>
        <v>7000</v>
      </c>
      <c r="J276" s="99" t="s">
        <v>19</v>
      </c>
      <c r="K276" s="81"/>
    </row>
    <row r="277" customFormat="1" ht="17" customHeight="1" spans="1:11">
      <c r="A277" s="85">
        <v>275</v>
      </c>
      <c r="B277" s="110" t="s">
        <v>1648</v>
      </c>
      <c r="C277" s="81" t="s">
        <v>1649</v>
      </c>
      <c r="D277" s="102">
        <v>359</v>
      </c>
      <c r="E277" s="103">
        <v>69657.53</v>
      </c>
      <c r="F277" s="102">
        <v>0</v>
      </c>
      <c r="G277" s="89">
        <f t="shared" si="12"/>
        <v>0</v>
      </c>
      <c r="H277" s="90">
        <f t="shared" si="13"/>
        <v>0.5</v>
      </c>
      <c r="I277" s="98">
        <f t="shared" si="14"/>
        <v>34820</v>
      </c>
      <c r="J277" s="99" t="s">
        <v>14</v>
      </c>
      <c r="K277" s="81"/>
    </row>
    <row r="278" customFormat="1" ht="17" customHeight="1" spans="1:11">
      <c r="A278" s="85">
        <v>276</v>
      </c>
      <c r="B278" s="110" t="s">
        <v>1650</v>
      </c>
      <c r="C278" s="81" t="s">
        <v>1651</v>
      </c>
      <c r="D278" s="102">
        <v>25</v>
      </c>
      <c r="E278" s="103">
        <v>16707.77</v>
      </c>
      <c r="F278" s="102">
        <v>0</v>
      </c>
      <c r="G278" s="89">
        <f t="shared" si="12"/>
        <v>0</v>
      </c>
      <c r="H278" s="90">
        <f t="shared" si="13"/>
        <v>0.5</v>
      </c>
      <c r="I278" s="98">
        <f t="shared" si="14"/>
        <v>8350</v>
      </c>
      <c r="J278" s="99" t="s">
        <v>14</v>
      </c>
      <c r="K278" s="81"/>
    </row>
    <row r="279" customFormat="1" ht="17" customHeight="1" spans="1:11">
      <c r="A279" s="85">
        <v>277</v>
      </c>
      <c r="B279" s="110" t="s">
        <v>1652</v>
      </c>
      <c r="C279" s="81" t="s">
        <v>1653</v>
      </c>
      <c r="D279" s="102">
        <v>11</v>
      </c>
      <c r="E279" s="103">
        <v>3262.44</v>
      </c>
      <c r="F279" s="102">
        <v>0</v>
      </c>
      <c r="G279" s="89">
        <f t="shared" si="12"/>
        <v>0</v>
      </c>
      <c r="H279" s="90">
        <f t="shared" si="13"/>
        <v>0.5</v>
      </c>
      <c r="I279" s="98">
        <f t="shared" si="14"/>
        <v>1630</v>
      </c>
      <c r="J279" s="99" t="s">
        <v>19</v>
      </c>
      <c r="K279" s="81"/>
    </row>
    <row r="280" customFormat="1" ht="17" customHeight="1" spans="1:11">
      <c r="A280" s="85">
        <v>278</v>
      </c>
      <c r="B280" s="110" t="s">
        <v>1654</v>
      </c>
      <c r="C280" s="81" t="s">
        <v>1655</v>
      </c>
      <c r="D280" s="102">
        <v>11</v>
      </c>
      <c r="E280" s="103">
        <v>2949.76</v>
      </c>
      <c r="F280" s="102">
        <v>0</v>
      </c>
      <c r="G280" s="89">
        <f t="shared" si="12"/>
        <v>0</v>
      </c>
      <c r="H280" s="90">
        <f t="shared" si="13"/>
        <v>0.5</v>
      </c>
      <c r="I280" s="98">
        <f t="shared" si="14"/>
        <v>1470</v>
      </c>
      <c r="J280" s="99" t="s">
        <v>19</v>
      </c>
      <c r="K280" s="81"/>
    </row>
    <row r="281" customFormat="1" ht="17" customHeight="1" spans="1:11">
      <c r="A281" s="85">
        <v>279</v>
      </c>
      <c r="B281" s="110" t="s">
        <v>1656</v>
      </c>
      <c r="C281" s="81" t="s">
        <v>1657</v>
      </c>
      <c r="D281" s="102">
        <v>6</v>
      </c>
      <c r="E281" s="103">
        <v>3413.04</v>
      </c>
      <c r="F281" s="102">
        <v>0</v>
      </c>
      <c r="G281" s="89">
        <f t="shared" si="12"/>
        <v>0</v>
      </c>
      <c r="H281" s="90">
        <f t="shared" si="13"/>
        <v>0.5</v>
      </c>
      <c r="I281" s="98">
        <f t="shared" si="14"/>
        <v>1700</v>
      </c>
      <c r="J281" s="99" t="s">
        <v>19</v>
      </c>
      <c r="K281" s="81"/>
    </row>
    <row r="282" customFormat="1" ht="17" customHeight="1" spans="1:11">
      <c r="A282" s="85">
        <v>280</v>
      </c>
      <c r="B282" s="110" t="s">
        <v>1658</v>
      </c>
      <c r="C282" s="81" t="s">
        <v>1659</v>
      </c>
      <c r="D282" s="102">
        <v>1</v>
      </c>
      <c r="E282" s="103">
        <v>467.52</v>
      </c>
      <c r="F282" s="102">
        <v>0</v>
      </c>
      <c r="G282" s="89">
        <f t="shared" si="12"/>
        <v>0</v>
      </c>
      <c r="H282" s="90">
        <f t="shared" si="13"/>
        <v>0.5</v>
      </c>
      <c r="I282" s="98">
        <f t="shared" si="14"/>
        <v>230</v>
      </c>
      <c r="J282" s="99" t="s">
        <v>19</v>
      </c>
      <c r="K282" s="81"/>
    </row>
    <row r="283" customFormat="1" ht="17" customHeight="1" spans="1:11">
      <c r="A283" s="85">
        <v>281</v>
      </c>
      <c r="B283" s="110" t="s">
        <v>1660</v>
      </c>
      <c r="C283" s="81" t="s">
        <v>1661</v>
      </c>
      <c r="D283" s="102">
        <v>39</v>
      </c>
      <c r="E283" s="103">
        <v>10820.04</v>
      </c>
      <c r="F283" s="102">
        <v>0</v>
      </c>
      <c r="G283" s="89">
        <f t="shared" si="12"/>
        <v>0</v>
      </c>
      <c r="H283" s="90">
        <f t="shared" si="13"/>
        <v>0.5</v>
      </c>
      <c r="I283" s="98">
        <f t="shared" si="14"/>
        <v>5410</v>
      </c>
      <c r="J283" s="99" t="s">
        <v>19</v>
      </c>
      <c r="K283" s="81"/>
    </row>
    <row r="284" customFormat="1" ht="17" customHeight="1" spans="1:11">
      <c r="A284" s="85">
        <v>282</v>
      </c>
      <c r="B284" s="110" t="s">
        <v>1662</v>
      </c>
      <c r="C284" s="81" t="s">
        <v>1663</v>
      </c>
      <c r="D284" s="102">
        <v>30</v>
      </c>
      <c r="E284" s="103">
        <v>11021.95</v>
      </c>
      <c r="F284" s="102">
        <v>0</v>
      </c>
      <c r="G284" s="89">
        <f t="shared" si="12"/>
        <v>0</v>
      </c>
      <c r="H284" s="90">
        <f t="shared" si="13"/>
        <v>0.5</v>
      </c>
      <c r="I284" s="98">
        <f t="shared" si="14"/>
        <v>5510</v>
      </c>
      <c r="J284" s="99" t="s">
        <v>19</v>
      </c>
      <c r="K284" s="81"/>
    </row>
    <row r="285" customFormat="1" ht="17" customHeight="1" spans="1:11">
      <c r="A285" s="85">
        <v>283</v>
      </c>
      <c r="B285" s="110" t="s">
        <v>1664</v>
      </c>
      <c r="C285" s="81" t="s">
        <v>1665</v>
      </c>
      <c r="D285" s="102">
        <v>117</v>
      </c>
      <c r="E285" s="103">
        <v>34718.31</v>
      </c>
      <c r="F285" s="102">
        <v>0</v>
      </c>
      <c r="G285" s="89">
        <f t="shared" si="12"/>
        <v>0</v>
      </c>
      <c r="H285" s="90">
        <f t="shared" si="13"/>
        <v>0.5</v>
      </c>
      <c r="I285" s="98">
        <f t="shared" si="14"/>
        <v>17350</v>
      </c>
      <c r="J285" s="99" t="s">
        <v>19</v>
      </c>
      <c r="K285" s="81"/>
    </row>
    <row r="286" customFormat="1" ht="17" customHeight="1" spans="1:11">
      <c r="A286" s="85">
        <v>284</v>
      </c>
      <c r="B286" s="110" t="s">
        <v>1666</v>
      </c>
      <c r="C286" s="81" t="s">
        <v>1667</v>
      </c>
      <c r="D286" s="102">
        <v>66</v>
      </c>
      <c r="E286" s="103">
        <v>21655.95</v>
      </c>
      <c r="F286" s="102">
        <v>0</v>
      </c>
      <c r="G286" s="89">
        <f t="shared" si="12"/>
        <v>0</v>
      </c>
      <c r="H286" s="90">
        <f t="shared" si="13"/>
        <v>0.5</v>
      </c>
      <c r="I286" s="98">
        <f t="shared" si="14"/>
        <v>10820</v>
      </c>
      <c r="J286" s="99" t="s">
        <v>19</v>
      </c>
      <c r="K286" s="81"/>
    </row>
    <row r="287" customFormat="1" ht="17" customHeight="1" spans="1:11">
      <c r="A287" s="85">
        <v>285</v>
      </c>
      <c r="B287" s="110" t="s">
        <v>1668</v>
      </c>
      <c r="C287" s="81" t="s">
        <v>1669</v>
      </c>
      <c r="D287" s="102">
        <v>78</v>
      </c>
      <c r="E287" s="103">
        <v>24699.05</v>
      </c>
      <c r="F287" s="102">
        <v>0</v>
      </c>
      <c r="G287" s="89">
        <f t="shared" si="12"/>
        <v>0</v>
      </c>
      <c r="H287" s="90">
        <f t="shared" si="13"/>
        <v>0.5</v>
      </c>
      <c r="I287" s="98">
        <f t="shared" si="14"/>
        <v>12340</v>
      </c>
      <c r="J287" s="99" t="s">
        <v>19</v>
      </c>
      <c r="K287" s="81"/>
    </row>
    <row r="288" customFormat="1" ht="17" customHeight="1" spans="1:11">
      <c r="A288" s="85">
        <v>286</v>
      </c>
      <c r="B288" s="86" t="s">
        <v>1670</v>
      </c>
      <c r="C288" s="85" t="s">
        <v>1671</v>
      </c>
      <c r="D288" s="87">
        <v>70</v>
      </c>
      <c r="E288" s="88">
        <v>45552.05</v>
      </c>
      <c r="F288" s="87">
        <v>0</v>
      </c>
      <c r="G288" s="89">
        <f t="shared" si="12"/>
        <v>0</v>
      </c>
      <c r="H288" s="90">
        <f t="shared" si="13"/>
        <v>0.5</v>
      </c>
      <c r="I288" s="98">
        <f t="shared" si="14"/>
        <v>22770</v>
      </c>
      <c r="J288" s="99" t="s">
        <v>19</v>
      </c>
      <c r="K288" s="85"/>
    </row>
    <row r="289" customFormat="1" ht="17" customHeight="1" spans="1:11">
      <c r="A289" s="85">
        <v>287</v>
      </c>
      <c r="B289" s="110" t="s">
        <v>1672</v>
      </c>
      <c r="C289" s="81" t="s">
        <v>1673</v>
      </c>
      <c r="D289" s="102">
        <v>29</v>
      </c>
      <c r="E289" s="103">
        <v>41265.82</v>
      </c>
      <c r="F289" s="102">
        <v>0</v>
      </c>
      <c r="G289" s="89">
        <f t="shared" si="12"/>
        <v>0</v>
      </c>
      <c r="H289" s="90">
        <f t="shared" si="13"/>
        <v>0.5</v>
      </c>
      <c r="I289" s="98">
        <f t="shared" si="14"/>
        <v>20630</v>
      </c>
      <c r="J289" s="99" t="s">
        <v>19</v>
      </c>
      <c r="K289" s="81"/>
    </row>
    <row r="290" customFormat="1" ht="17" customHeight="1" spans="1:11">
      <c r="A290" s="85">
        <v>288</v>
      </c>
      <c r="B290" s="110" t="s">
        <v>1674</v>
      </c>
      <c r="C290" s="81" t="s">
        <v>1675</v>
      </c>
      <c r="D290" s="102">
        <v>24</v>
      </c>
      <c r="E290" s="103">
        <v>11859.24</v>
      </c>
      <c r="F290" s="102">
        <v>0</v>
      </c>
      <c r="G290" s="89">
        <f t="shared" si="12"/>
        <v>0</v>
      </c>
      <c r="H290" s="90">
        <f t="shared" si="13"/>
        <v>0.5</v>
      </c>
      <c r="I290" s="98">
        <f t="shared" si="14"/>
        <v>5920</v>
      </c>
      <c r="J290" s="99" t="s">
        <v>14</v>
      </c>
      <c r="K290" s="81"/>
    </row>
    <row r="291" customFormat="1" ht="17" customHeight="1" spans="1:11">
      <c r="A291" s="85">
        <v>289</v>
      </c>
      <c r="B291" s="86" t="s">
        <v>1676</v>
      </c>
      <c r="C291" s="85" t="s">
        <v>1677</v>
      </c>
      <c r="D291" s="87">
        <v>186</v>
      </c>
      <c r="E291" s="88">
        <v>57011.8</v>
      </c>
      <c r="F291" s="87">
        <v>6</v>
      </c>
      <c r="G291" s="89">
        <f t="shared" si="12"/>
        <v>0.03125</v>
      </c>
      <c r="H291" s="90">
        <f t="shared" si="13"/>
        <v>0.0162538699690403</v>
      </c>
      <c r="I291" s="98">
        <f t="shared" si="14"/>
        <v>920</v>
      </c>
      <c r="J291" s="99" t="s">
        <v>19</v>
      </c>
      <c r="K291" s="85"/>
    </row>
    <row r="292" customFormat="1" ht="17" customHeight="1" spans="1:11">
      <c r="A292" s="85">
        <v>290</v>
      </c>
      <c r="B292" s="86" t="s">
        <v>1678</v>
      </c>
      <c r="C292" s="85" t="s">
        <v>1679</v>
      </c>
      <c r="D292" s="87">
        <v>46</v>
      </c>
      <c r="E292" s="88">
        <v>13196.76</v>
      </c>
      <c r="F292" s="87">
        <v>1</v>
      </c>
      <c r="G292" s="89">
        <f t="shared" si="12"/>
        <v>0.0212765957446809</v>
      </c>
      <c r="H292" s="90">
        <f t="shared" si="13"/>
        <v>0.170640932744878</v>
      </c>
      <c r="I292" s="98">
        <f t="shared" si="14"/>
        <v>2250</v>
      </c>
      <c r="J292" s="99" t="s">
        <v>19</v>
      </c>
      <c r="K292" s="85"/>
    </row>
    <row r="293" customFormat="1" ht="17" customHeight="1" spans="1:11">
      <c r="A293" s="85">
        <v>291</v>
      </c>
      <c r="B293" s="110" t="s">
        <v>1680</v>
      </c>
      <c r="C293" s="81" t="s">
        <v>1681</v>
      </c>
      <c r="D293" s="102">
        <v>38</v>
      </c>
      <c r="E293" s="103">
        <v>14284.46</v>
      </c>
      <c r="F293" s="102">
        <v>0</v>
      </c>
      <c r="G293" s="89">
        <f t="shared" si="12"/>
        <v>0</v>
      </c>
      <c r="H293" s="90">
        <f t="shared" si="13"/>
        <v>0.5</v>
      </c>
      <c r="I293" s="98">
        <f t="shared" si="14"/>
        <v>7140</v>
      </c>
      <c r="J293" s="99" t="s">
        <v>19</v>
      </c>
      <c r="K293" s="81"/>
    </row>
    <row r="294" customFormat="1" ht="17" customHeight="1" spans="1:11">
      <c r="A294" s="85">
        <v>292</v>
      </c>
      <c r="B294" s="110" t="s">
        <v>1682</v>
      </c>
      <c r="C294" s="81" t="s">
        <v>1683</v>
      </c>
      <c r="D294" s="102">
        <v>130</v>
      </c>
      <c r="E294" s="103">
        <v>53348.83</v>
      </c>
      <c r="F294" s="102">
        <v>0</v>
      </c>
      <c r="G294" s="89">
        <f t="shared" si="12"/>
        <v>0</v>
      </c>
      <c r="H294" s="90">
        <f t="shared" si="13"/>
        <v>0.5</v>
      </c>
      <c r="I294" s="98">
        <f t="shared" si="14"/>
        <v>26670</v>
      </c>
      <c r="J294" s="99" t="s">
        <v>19</v>
      </c>
      <c r="K294" s="81"/>
    </row>
    <row r="295" customFormat="1" ht="17" customHeight="1" spans="1:11">
      <c r="A295" s="85">
        <v>293</v>
      </c>
      <c r="B295" s="110" t="s">
        <v>1684</v>
      </c>
      <c r="C295" s="81" t="s">
        <v>1685</v>
      </c>
      <c r="D295" s="102">
        <v>179</v>
      </c>
      <c r="E295" s="103">
        <v>115123.82</v>
      </c>
      <c r="F295" s="102">
        <v>4</v>
      </c>
      <c r="G295" s="89">
        <f t="shared" si="12"/>
        <v>0.0218579234972678</v>
      </c>
      <c r="H295" s="90">
        <f t="shared" si="13"/>
        <v>0.161642051125886</v>
      </c>
      <c r="I295" s="98">
        <f t="shared" si="14"/>
        <v>18600</v>
      </c>
      <c r="J295" s="99" t="s">
        <v>19</v>
      </c>
      <c r="K295" s="81"/>
    </row>
    <row r="296" customFormat="1" ht="17" customHeight="1" spans="1:11">
      <c r="A296" s="85">
        <v>294</v>
      </c>
      <c r="B296" s="110" t="s">
        <v>1686</v>
      </c>
      <c r="C296" s="81" t="s">
        <v>1687</v>
      </c>
      <c r="D296" s="102">
        <v>100</v>
      </c>
      <c r="E296" s="103">
        <v>23942.11</v>
      </c>
      <c r="F296" s="102">
        <v>2</v>
      </c>
      <c r="G296" s="89">
        <f t="shared" si="12"/>
        <v>0.0196078431372549</v>
      </c>
      <c r="H296" s="90">
        <f t="shared" si="13"/>
        <v>0.196473016451163</v>
      </c>
      <c r="I296" s="98">
        <f t="shared" si="14"/>
        <v>4700</v>
      </c>
      <c r="J296" s="99" t="s">
        <v>14</v>
      </c>
      <c r="K296" s="81"/>
    </row>
    <row r="297" customFormat="1" ht="17" customHeight="1" spans="1:11">
      <c r="A297" s="85">
        <v>295</v>
      </c>
      <c r="B297" s="110" t="s">
        <v>1688</v>
      </c>
      <c r="C297" s="81" t="s">
        <v>1689</v>
      </c>
      <c r="D297" s="102">
        <v>18</v>
      </c>
      <c r="E297" s="103">
        <v>36834.22</v>
      </c>
      <c r="F297" s="102">
        <v>0</v>
      </c>
      <c r="G297" s="89">
        <f t="shared" si="12"/>
        <v>0</v>
      </c>
      <c r="H297" s="90">
        <f t="shared" si="13"/>
        <v>0.5</v>
      </c>
      <c r="I297" s="98">
        <f t="shared" si="14"/>
        <v>18410</v>
      </c>
      <c r="J297" s="99" t="s">
        <v>19</v>
      </c>
      <c r="K297" s="81"/>
    </row>
    <row r="298" customFormat="1" ht="17" customHeight="1" spans="1:11">
      <c r="A298" s="85">
        <v>296</v>
      </c>
      <c r="B298" s="110" t="s">
        <v>1690</v>
      </c>
      <c r="C298" s="81" t="s">
        <v>1691</v>
      </c>
      <c r="D298" s="102">
        <v>335</v>
      </c>
      <c r="E298" s="103">
        <v>89310.84</v>
      </c>
      <c r="F298" s="102">
        <v>0</v>
      </c>
      <c r="G298" s="89">
        <f t="shared" si="12"/>
        <v>0</v>
      </c>
      <c r="H298" s="90">
        <f t="shared" si="13"/>
        <v>0.5</v>
      </c>
      <c r="I298" s="98">
        <f t="shared" si="14"/>
        <v>44650</v>
      </c>
      <c r="J298" s="99" t="s">
        <v>19</v>
      </c>
      <c r="K298" s="81"/>
    </row>
    <row r="299" customFormat="1" ht="17" customHeight="1" spans="1:11">
      <c r="A299" s="85">
        <v>297</v>
      </c>
      <c r="B299" s="110" t="s">
        <v>1692</v>
      </c>
      <c r="C299" s="81" t="s">
        <v>1693</v>
      </c>
      <c r="D299" s="102">
        <v>21</v>
      </c>
      <c r="E299" s="103">
        <v>8357.98</v>
      </c>
      <c r="F299" s="102">
        <v>0</v>
      </c>
      <c r="G299" s="89">
        <f t="shared" si="12"/>
        <v>0</v>
      </c>
      <c r="H299" s="90">
        <f t="shared" si="13"/>
        <v>0.5</v>
      </c>
      <c r="I299" s="98">
        <f t="shared" si="14"/>
        <v>4170</v>
      </c>
      <c r="J299" s="99" t="s">
        <v>19</v>
      </c>
      <c r="K299" s="81"/>
    </row>
    <row r="300" customFormat="1" ht="17" customHeight="1" spans="1:11">
      <c r="A300" s="85">
        <v>298</v>
      </c>
      <c r="B300" s="111" t="s">
        <v>1694</v>
      </c>
      <c r="C300" s="112" t="s">
        <v>1695</v>
      </c>
      <c r="D300" s="113">
        <v>122</v>
      </c>
      <c r="E300" s="114">
        <v>31651.91</v>
      </c>
      <c r="F300" s="113">
        <v>1</v>
      </c>
      <c r="G300" s="89">
        <f t="shared" si="12"/>
        <v>0.00813008130081301</v>
      </c>
      <c r="H300" s="90">
        <f t="shared" si="13"/>
        <v>0.374147348284628</v>
      </c>
      <c r="I300" s="98">
        <f t="shared" si="14"/>
        <v>11840</v>
      </c>
      <c r="J300" s="99" t="s">
        <v>19</v>
      </c>
      <c r="K300" s="112"/>
    </row>
    <row r="301" customFormat="1" ht="17" customHeight="1" spans="1:11">
      <c r="A301" s="85">
        <v>299</v>
      </c>
      <c r="B301" s="106" t="s">
        <v>1696</v>
      </c>
      <c r="C301" s="107" t="s">
        <v>1697</v>
      </c>
      <c r="D301" s="108">
        <v>131</v>
      </c>
      <c r="E301" s="109">
        <v>33586.64</v>
      </c>
      <c r="F301" s="108">
        <v>0</v>
      </c>
      <c r="G301" s="89">
        <f t="shared" si="12"/>
        <v>0</v>
      </c>
      <c r="H301" s="90">
        <f t="shared" si="13"/>
        <v>0.5</v>
      </c>
      <c r="I301" s="98">
        <f t="shared" si="14"/>
        <v>16790</v>
      </c>
      <c r="J301" s="99" t="s">
        <v>19</v>
      </c>
      <c r="K301" s="107"/>
    </row>
    <row r="302" customFormat="1" ht="17" customHeight="1" spans="1:11">
      <c r="A302" s="85">
        <v>300</v>
      </c>
      <c r="B302" s="111" t="s">
        <v>1698</v>
      </c>
      <c r="C302" s="112" t="s">
        <v>1699</v>
      </c>
      <c r="D302" s="113">
        <v>98</v>
      </c>
      <c r="E302" s="114">
        <v>27255.57</v>
      </c>
      <c r="F302" s="113">
        <v>1</v>
      </c>
      <c r="G302" s="89">
        <f t="shared" si="12"/>
        <v>0.0101010101010101</v>
      </c>
      <c r="H302" s="90">
        <f t="shared" si="13"/>
        <v>0.343637614535447</v>
      </c>
      <c r="I302" s="98">
        <f t="shared" si="14"/>
        <v>9360</v>
      </c>
      <c r="J302" s="99" t="s">
        <v>19</v>
      </c>
      <c r="K302" s="112"/>
    </row>
    <row r="303" customFormat="1" ht="17" customHeight="1" spans="1:11">
      <c r="A303" s="85">
        <v>301</v>
      </c>
      <c r="B303" s="243" t="s">
        <v>1700</v>
      </c>
      <c r="C303" s="107" t="s">
        <v>1701</v>
      </c>
      <c r="D303" s="106">
        <v>13</v>
      </c>
      <c r="E303" s="107">
        <v>3608.34</v>
      </c>
      <c r="F303" s="106">
        <v>0</v>
      </c>
      <c r="G303" s="89">
        <f t="shared" si="12"/>
        <v>0</v>
      </c>
      <c r="H303" s="90">
        <f t="shared" si="13"/>
        <v>0.5</v>
      </c>
      <c r="I303" s="98">
        <f t="shared" si="14"/>
        <v>1800</v>
      </c>
      <c r="J303" s="99" t="s">
        <v>19</v>
      </c>
      <c r="K303" s="106"/>
    </row>
    <row r="304" customFormat="1" ht="17" customHeight="1" spans="1:11">
      <c r="A304" s="85">
        <v>302</v>
      </c>
      <c r="B304" s="106" t="s">
        <v>1702</v>
      </c>
      <c r="C304" s="107" t="s">
        <v>1703</v>
      </c>
      <c r="D304" s="106" t="s">
        <v>1704</v>
      </c>
      <c r="E304" s="107">
        <v>28051.56</v>
      </c>
      <c r="F304" s="106" t="s">
        <v>1705</v>
      </c>
      <c r="G304" s="89">
        <f t="shared" si="12"/>
        <v>0</v>
      </c>
      <c r="H304" s="90">
        <f t="shared" si="13"/>
        <v>0.5</v>
      </c>
      <c r="I304" s="98">
        <f t="shared" si="14"/>
        <v>14020</v>
      </c>
      <c r="J304" s="99" t="s">
        <v>19</v>
      </c>
      <c r="K304" s="106"/>
    </row>
    <row r="305" customFormat="1" ht="17" customHeight="1" spans="1:11">
      <c r="A305" s="85">
        <v>303</v>
      </c>
      <c r="B305" s="107">
        <v>10063223</v>
      </c>
      <c r="C305" s="106" t="s">
        <v>1706</v>
      </c>
      <c r="D305" s="108">
        <v>333</v>
      </c>
      <c r="E305" s="109">
        <v>100749.65</v>
      </c>
      <c r="F305" s="108">
        <v>1</v>
      </c>
      <c r="G305" s="89">
        <f t="shared" si="12"/>
        <v>0.0029940119760479</v>
      </c>
      <c r="H305" s="90">
        <f t="shared" si="13"/>
        <v>0.453653065386255</v>
      </c>
      <c r="I305" s="98">
        <f t="shared" si="14"/>
        <v>45700</v>
      </c>
      <c r="J305" s="99" t="s">
        <v>19</v>
      </c>
      <c r="K305" s="107"/>
    </row>
    <row r="306" customFormat="1" ht="17" customHeight="1" spans="1:11">
      <c r="A306" s="85">
        <v>304</v>
      </c>
      <c r="B306" s="107" t="s">
        <v>1707</v>
      </c>
      <c r="C306" s="106" t="s">
        <v>1708</v>
      </c>
      <c r="D306" s="108">
        <v>125</v>
      </c>
      <c r="E306" s="109">
        <v>41588.2</v>
      </c>
      <c r="F306" s="108">
        <v>0</v>
      </c>
      <c r="G306" s="89">
        <f t="shared" si="12"/>
        <v>0</v>
      </c>
      <c r="H306" s="90">
        <f t="shared" si="13"/>
        <v>0.5</v>
      </c>
      <c r="I306" s="98">
        <f t="shared" si="14"/>
        <v>20790</v>
      </c>
      <c r="J306" s="99" t="s">
        <v>19</v>
      </c>
      <c r="K306" s="107"/>
    </row>
    <row r="307" customFormat="1" ht="17" customHeight="1" spans="1:11">
      <c r="A307" s="85">
        <v>305</v>
      </c>
      <c r="B307" s="107" t="s">
        <v>1709</v>
      </c>
      <c r="C307" s="106" t="s">
        <v>1710</v>
      </c>
      <c r="D307" s="108">
        <v>206</v>
      </c>
      <c r="E307" s="109">
        <v>46891.43</v>
      </c>
      <c r="F307" s="108">
        <v>0</v>
      </c>
      <c r="G307" s="89">
        <f t="shared" si="12"/>
        <v>0</v>
      </c>
      <c r="H307" s="90">
        <f t="shared" si="13"/>
        <v>0.5</v>
      </c>
      <c r="I307" s="98">
        <f t="shared" si="14"/>
        <v>23440</v>
      </c>
      <c r="J307" s="99" t="s">
        <v>19</v>
      </c>
      <c r="K307" s="107"/>
    </row>
    <row r="308" customFormat="1" ht="17" customHeight="1" spans="1:11">
      <c r="A308" s="85">
        <v>306</v>
      </c>
      <c r="B308" s="81">
        <v>10122745</v>
      </c>
      <c r="C308" s="110" t="s">
        <v>1711</v>
      </c>
      <c r="D308" s="102">
        <v>16</v>
      </c>
      <c r="E308" s="103">
        <v>4827.85</v>
      </c>
      <c r="F308" s="102">
        <v>0</v>
      </c>
      <c r="G308" s="89">
        <f t="shared" si="12"/>
        <v>0</v>
      </c>
      <c r="H308" s="90">
        <f t="shared" si="13"/>
        <v>0.5</v>
      </c>
      <c r="I308" s="98">
        <f t="shared" si="14"/>
        <v>2410</v>
      </c>
      <c r="J308" s="99" t="s">
        <v>19</v>
      </c>
      <c r="K308" s="81"/>
    </row>
    <row r="309" customFormat="1" ht="17" customHeight="1" spans="1:11">
      <c r="A309" s="85">
        <v>307</v>
      </c>
      <c r="B309" s="110" t="s">
        <v>1712</v>
      </c>
      <c r="C309" s="81" t="s">
        <v>1713</v>
      </c>
      <c r="D309" s="102">
        <v>15</v>
      </c>
      <c r="E309" s="103">
        <v>13187.78</v>
      </c>
      <c r="F309" s="102">
        <v>0</v>
      </c>
      <c r="G309" s="89">
        <f t="shared" si="12"/>
        <v>0</v>
      </c>
      <c r="H309" s="90">
        <f t="shared" si="13"/>
        <v>0.5</v>
      </c>
      <c r="I309" s="98">
        <f t="shared" si="14"/>
        <v>6590</v>
      </c>
      <c r="J309" s="99" t="s">
        <v>19</v>
      </c>
      <c r="K309" s="81"/>
    </row>
    <row r="310" customFormat="1" ht="17" customHeight="1" spans="1:11">
      <c r="A310" s="85">
        <v>308</v>
      </c>
      <c r="B310" s="110" t="s">
        <v>1714</v>
      </c>
      <c r="C310" s="81" t="s">
        <v>1715</v>
      </c>
      <c r="D310" s="102">
        <v>32</v>
      </c>
      <c r="E310" s="103">
        <v>23082.2</v>
      </c>
      <c r="F310" s="102">
        <v>0</v>
      </c>
      <c r="G310" s="89">
        <f t="shared" si="12"/>
        <v>0</v>
      </c>
      <c r="H310" s="90">
        <f t="shared" si="13"/>
        <v>0.5</v>
      </c>
      <c r="I310" s="98">
        <f t="shared" si="14"/>
        <v>11540</v>
      </c>
      <c r="J310" s="99" t="s">
        <v>19</v>
      </c>
      <c r="K310" s="81"/>
    </row>
    <row r="311" customFormat="1" ht="17" customHeight="1" spans="1:11">
      <c r="A311" s="85">
        <v>309</v>
      </c>
      <c r="B311" s="110" t="s">
        <v>1716</v>
      </c>
      <c r="C311" s="81" t="s">
        <v>1717</v>
      </c>
      <c r="D311" s="102">
        <v>27</v>
      </c>
      <c r="E311" s="103">
        <v>20254.18</v>
      </c>
      <c r="F311" s="102">
        <v>0</v>
      </c>
      <c r="G311" s="89">
        <f t="shared" si="12"/>
        <v>0</v>
      </c>
      <c r="H311" s="90">
        <f t="shared" si="13"/>
        <v>0.5</v>
      </c>
      <c r="I311" s="98">
        <f t="shared" si="14"/>
        <v>10120</v>
      </c>
      <c r="J311" s="99" t="s">
        <v>19</v>
      </c>
      <c r="K311" s="81"/>
    </row>
    <row r="312" customFormat="1" ht="17" customHeight="1" spans="1:11">
      <c r="A312" s="85">
        <v>310</v>
      </c>
      <c r="B312" s="110" t="s">
        <v>1718</v>
      </c>
      <c r="C312" s="81" t="s">
        <v>1719</v>
      </c>
      <c r="D312" s="102">
        <v>87</v>
      </c>
      <c r="E312" s="103">
        <v>20712.16</v>
      </c>
      <c r="F312" s="102">
        <v>0</v>
      </c>
      <c r="G312" s="89">
        <f t="shared" si="12"/>
        <v>0</v>
      </c>
      <c r="H312" s="90">
        <f t="shared" si="13"/>
        <v>0.5</v>
      </c>
      <c r="I312" s="98">
        <f t="shared" si="14"/>
        <v>10350</v>
      </c>
      <c r="J312" s="99" t="s">
        <v>19</v>
      </c>
      <c r="K312" s="81"/>
    </row>
    <row r="313" customFormat="1" ht="17" customHeight="1" spans="1:11">
      <c r="A313" s="85">
        <v>311</v>
      </c>
      <c r="B313" s="110" t="s">
        <v>1720</v>
      </c>
      <c r="C313" s="81" t="s">
        <v>1721</v>
      </c>
      <c r="D313" s="102">
        <v>167</v>
      </c>
      <c r="E313" s="103">
        <v>91422.58</v>
      </c>
      <c r="F313" s="102">
        <v>0</v>
      </c>
      <c r="G313" s="89">
        <f t="shared" si="12"/>
        <v>0</v>
      </c>
      <c r="H313" s="90">
        <f t="shared" si="13"/>
        <v>0.5</v>
      </c>
      <c r="I313" s="98">
        <f t="shared" si="14"/>
        <v>45710</v>
      </c>
      <c r="J313" s="99" t="s">
        <v>19</v>
      </c>
      <c r="K313" s="81"/>
    </row>
    <row r="314" customFormat="1" ht="17" customHeight="1" spans="1:11">
      <c r="A314" s="85">
        <v>312</v>
      </c>
      <c r="B314" s="110" t="s">
        <v>1722</v>
      </c>
      <c r="C314" s="81" t="s">
        <v>1723</v>
      </c>
      <c r="D314" s="102">
        <v>47</v>
      </c>
      <c r="E314" s="103">
        <v>30075.65</v>
      </c>
      <c r="F314" s="102">
        <v>0</v>
      </c>
      <c r="G314" s="89">
        <f t="shared" si="12"/>
        <v>0</v>
      </c>
      <c r="H314" s="90">
        <f t="shared" si="13"/>
        <v>0.5</v>
      </c>
      <c r="I314" s="98">
        <f t="shared" si="14"/>
        <v>15030</v>
      </c>
      <c r="J314" s="99" t="s">
        <v>14</v>
      </c>
      <c r="K314" s="81"/>
    </row>
    <row r="315" customFormat="1" ht="17" customHeight="1" spans="1:11">
      <c r="A315" s="85">
        <v>313</v>
      </c>
      <c r="B315" s="110" t="s">
        <v>1724</v>
      </c>
      <c r="C315" s="81" t="s">
        <v>1725</v>
      </c>
      <c r="D315" s="102">
        <v>710</v>
      </c>
      <c r="E315" s="103">
        <v>294105.29</v>
      </c>
      <c r="F315" s="102">
        <v>0</v>
      </c>
      <c r="G315" s="89">
        <f t="shared" si="12"/>
        <v>0</v>
      </c>
      <c r="H315" s="90">
        <f t="shared" si="13"/>
        <v>0.5</v>
      </c>
      <c r="I315" s="98">
        <f t="shared" si="14"/>
        <v>147050</v>
      </c>
      <c r="J315" s="99" t="s">
        <v>19</v>
      </c>
      <c r="K315" s="81"/>
    </row>
    <row r="316" customFormat="1" ht="17" customHeight="1" spans="1:11">
      <c r="A316" s="85">
        <v>314</v>
      </c>
      <c r="B316" s="86" t="s">
        <v>1726</v>
      </c>
      <c r="C316" s="85" t="s">
        <v>1727</v>
      </c>
      <c r="D316" s="87">
        <v>25</v>
      </c>
      <c r="E316" s="88">
        <v>25103.38</v>
      </c>
      <c r="F316" s="87">
        <v>0</v>
      </c>
      <c r="G316" s="89">
        <f t="shared" si="12"/>
        <v>0</v>
      </c>
      <c r="H316" s="90">
        <f t="shared" si="13"/>
        <v>0.5</v>
      </c>
      <c r="I316" s="98">
        <f t="shared" si="14"/>
        <v>12550</v>
      </c>
      <c r="J316" s="99" t="s">
        <v>19</v>
      </c>
      <c r="K316" s="85"/>
    </row>
    <row r="317" customFormat="1" ht="17" customHeight="1" spans="1:11">
      <c r="A317" s="85">
        <v>315</v>
      </c>
      <c r="B317" s="111" t="s">
        <v>1728</v>
      </c>
      <c r="C317" s="112" t="s">
        <v>1729</v>
      </c>
      <c r="D317" s="113">
        <v>57</v>
      </c>
      <c r="E317" s="114">
        <v>16993.76</v>
      </c>
      <c r="F317" s="113">
        <v>1</v>
      </c>
      <c r="G317" s="89">
        <f t="shared" si="12"/>
        <v>0.0172413793103448</v>
      </c>
      <c r="H317" s="90">
        <f t="shared" si="13"/>
        <v>0.233105583431195</v>
      </c>
      <c r="I317" s="98">
        <f t="shared" si="14"/>
        <v>3960</v>
      </c>
      <c r="J317" s="99" t="s">
        <v>14</v>
      </c>
      <c r="K317" s="112"/>
    </row>
    <row r="318" customFormat="1" ht="17" customHeight="1" spans="1:11">
      <c r="A318" s="85">
        <v>316</v>
      </c>
      <c r="B318" s="110" t="s">
        <v>1730</v>
      </c>
      <c r="C318" s="81" t="s">
        <v>1731</v>
      </c>
      <c r="D318" s="102">
        <v>92</v>
      </c>
      <c r="E318" s="103">
        <v>40416.18</v>
      </c>
      <c r="F318" s="102">
        <v>0</v>
      </c>
      <c r="G318" s="89">
        <f t="shared" si="12"/>
        <v>0</v>
      </c>
      <c r="H318" s="90">
        <f t="shared" si="13"/>
        <v>0.5</v>
      </c>
      <c r="I318" s="98">
        <f t="shared" si="14"/>
        <v>20200</v>
      </c>
      <c r="J318" s="99" t="s">
        <v>19</v>
      </c>
      <c r="K318" s="81"/>
    </row>
    <row r="319" customFormat="1" ht="17" customHeight="1" spans="1:11">
      <c r="A319" s="85">
        <v>317</v>
      </c>
      <c r="B319" s="110" t="s">
        <v>1732</v>
      </c>
      <c r="C319" s="81" t="s">
        <v>1733</v>
      </c>
      <c r="D319" s="102">
        <v>30</v>
      </c>
      <c r="E319" s="103">
        <v>13433.42</v>
      </c>
      <c r="F319" s="102">
        <v>0</v>
      </c>
      <c r="G319" s="89">
        <f t="shared" si="12"/>
        <v>0</v>
      </c>
      <c r="H319" s="90">
        <f t="shared" si="13"/>
        <v>0.5</v>
      </c>
      <c r="I319" s="98">
        <f t="shared" si="14"/>
        <v>6710</v>
      </c>
      <c r="J319" s="99" t="s">
        <v>19</v>
      </c>
      <c r="K319" s="81"/>
    </row>
    <row r="320" customFormat="1" ht="17" customHeight="1" spans="1:11">
      <c r="A320" s="85">
        <v>318</v>
      </c>
      <c r="B320" s="110" t="s">
        <v>1734</v>
      </c>
      <c r="C320" s="81" t="s">
        <v>1735</v>
      </c>
      <c r="D320" s="102">
        <v>145</v>
      </c>
      <c r="E320" s="103">
        <v>59666.54</v>
      </c>
      <c r="F320" s="102">
        <v>0</v>
      </c>
      <c r="G320" s="89">
        <f t="shared" si="12"/>
        <v>0</v>
      </c>
      <c r="H320" s="90">
        <f t="shared" si="13"/>
        <v>0.5</v>
      </c>
      <c r="I320" s="98">
        <f t="shared" si="14"/>
        <v>29830</v>
      </c>
      <c r="J320" s="99" t="s">
        <v>19</v>
      </c>
      <c r="K320" s="81"/>
    </row>
    <row r="321" customFormat="1" ht="17" customHeight="1" spans="1:11">
      <c r="A321" s="85">
        <v>319</v>
      </c>
      <c r="B321" s="110" t="s">
        <v>1736</v>
      </c>
      <c r="C321" s="81" t="s">
        <v>1737</v>
      </c>
      <c r="D321" s="102">
        <v>27</v>
      </c>
      <c r="E321" s="103">
        <v>9187.14</v>
      </c>
      <c r="F321" s="102">
        <v>0</v>
      </c>
      <c r="G321" s="89">
        <f t="shared" si="12"/>
        <v>0</v>
      </c>
      <c r="H321" s="90">
        <f t="shared" si="13"/>
        <v>0.5</v>
      </c>
      <c r="I321" s="98">
        <f t="shared" si="14"/>
        <v>4590</v>
      </c>
      <c r="J321" s="99" t="s">
        <v>19</v>
      </c>
      <c r="K321" s="81"/>
    </row>
    <row r="322" customFormat="1" ht="17" customHeight="1" spans="1:11">
      <c r="A322" s="85">
        <v>320</v>
      </c>
      <c r="B322" s="110" t="s">
        <v>1738</v>
      </c>
      <c r="C322" s="81" t="s">
        <v>1739</v>
      </c>
      <c r="D322" s="102">
        <v>64</v>
      </c>
      <c r="E322" s="103">
        <v>39101.66</v>
      </c>
      <c r="F322" s="102">
        <v>0</v>
      </c>
      <c r="G322" s="89">
        <f t="shared" si="12"/>
        <v>0</v>
      </c>
      <c r="H322" s="90">
        <f t="shared" si="13"/>
        <v>0.5</v>
      </c>
      <c r="I322" s="98">
        <f t="shared" si="14"/>
        <v>19550</v>
      </c>
      <c r="J322" s="99" t="s">
        <v>19</v>
      </c>
      <c r="K322" s="81"/>
    </row>
    <row r="323" customFormat="1" ht="17" customHeight="1" spans="1:11">
      <c r="A323" s="85">
        <v>321</v>
      </c>
      <c r="B323" s="110" t="s">
        <v>1740</v>
      </c>
      <c r="C323" s="81" t="s">
        <v>1741</v>
      </c>
      <c r="D323" s="102">
        <v>43</v>
      </c>
      <c r="E323" s="103">
        <v>13537.78</v>
      </c>
      <c r="F323" s="102">
        <v>0</v>
      </c>
      <c r="G323" s="89">
        <f t="shared" ref="G323:G386" si="15">F323/(F323+D323)*100%</f>
        <v>0</v>
      </c>
      <c r="H323" s="90">
        <f t="shared" ref="H323:H386" si="16">(3.23%-G323)/3.23%*50%</f>
        <v>0.5</v>
      </c>
      <c r="I323" s="98">
        <f t="shared" ref="I323:I386" si="17">ROUNDDOWN(H323*E323,-1)</f>
        <v>6760</v>
      </c>
      <c r="J323" s="99" t="s">
        <v>19</v>
      </c>
      <c r="K323" s="81"/>
    </row>
    <row r="324" customFormat="1" ht="17" customHeight="1" spans="1:11">
      <c r="A324" s="85">
        <v>322</v>
      </c>
      <c r="B324" s="110" t="s">
        <v>1742</v>
      </c>
      <c r="C324" s="81" t="s">
        <v>1743</v>
      </c>
      <c r="D324" s="102">
        <v>5</v>
      </c>
      <c r="E324" s="103">
        <v>1165.72</v>
      </c>
      <c r="F324" s="102">
        <v>0</v>
      </c>
      <c r="G324" s="89">
        <f t="shared" si="15"/>
        <v>0</v>
      </c>
      <c r="H324" s="90">
        <f t="shared" si="16"/>
        <v>0.5</v>
      </c>
      <c r="I324" s="98">
        <f t="shared" si="17"/>
        <v>580</v>
      </c>
      <c r="J324" s="99" t="s">
        <v>19</v>
      </c>
      <c r="K324" s="81"/>
    </row>
    <row r="325" customFormat="1" ht="17" customHeight="1" spans="1:11">
      <c r="A325" s="85">
        <v>323</v>
      </c>
      <c r="B325" s="110" t="s">
        <v>1744</v>
      </c>
      <c r="C325" s="81" t="s">
        <v>1745</v>
      </c>
      <c r="D325" s="102">
        <v>6</v>
      </c>
      <c r="E325" s="103">
        <v>1848.95</v>
      </c>
      <c r="F325" s="102">
        <v>0</v>
      </c>
      <c r="G325" s="89">
        <f t="shared" si="15"/>
        <v>0</v>
      </c>
      <c r="H325" s="90">
        <f t="shared" si="16"/>
        <v>0.5</v>
      </c>
      <c r="I325" s="98">
        <f t="shared" si="17"/>
        <v>920</v>
      </c>
      <c r="J325" s="99" t="s">
        <v>19</v>
      </c>
      <c r="K325" s="81"/>
    </row>
    <row r="326" customFormat="1" ht="17" customHeight="1" spans="1:11">
      <c r="A326" s="85">
        <v>324</v>
      </c>
      <c r="B326" s="110" t="s">
        <v>1746</v>
      </c>
      <c r="C326" s="81" t="s">
        <v>1747</v>
      </c>
      <c r="D326" s="102">
        <v>19</v>
      </c>
      <c r="E326" s="103">
        <v>6135.54</v>
      </c>
      <c r="F326" s="102">
        <v>0</v>
      </c>
      <c r="G326" s="89">
        <f t="shared" si="15"/>
        <v>0</v>
      </c>
      <c r="H326" s="90">
        <f t="shared" si="16"/>
        <v>0.5</v>
      </c>
      <c r="I326" s="98">
        <f t="shared" si="17"/>
        <v>3060</v>
      </c>
      <c r="J326" s="99" t="s">
        <v>19</v>
      </c>
      <c r="K326" s="81"/>
    </row>
    <row r="327" customFormat="1" ht="17" customHeight="1" spans="1:11">
      <c r="A327" s="85">
        <v>325</v>
      </c>
      <c r="B327" s="110" t="s">
        <v>1748</v>
      </c>
      <c r="C327" s="81" t="s">
        <v>1749</v>
      </c>
      <c r="D327" s="102">
        <v>179</v>
      </c>
      <c r="E327" s="103">
        <v>161651.04</v>
      </c>
      <c r="F327" s="102">
        <v>0</v>
      </c>
      <c r="G327" s="89">
        <f t="shared" si="15"/>
        <v>0</v>
      </c>
      <c r="H327" s="90">
        <f t="shared" si="16"/>
        <v>0.5</v>
      </c>
      <c r="I327" s="98">
        <f t="shared" si="17"/>
        <v>80820</v>
      </c>
      <c r="J327" s="99" t="s">
        <v>19</v>
      </c>
      <c r="K327" s="81"/>
    </row>
    <row r="328" customFormat="1" ht="17" customHeight="1" spans="1:11">
      <c r="A328" s="85">
        <v>326</v>
      </c>
      <c r="B328" s="110" t="s">
        <v>1750</v>
      </c>
      <c r="C328" s="81" t="s">
        <v>1751</v>
      </c>
      <c r="D328" s="102">
        <v>97</v>
      </c>
      <c r="E328" s="103">
        <v>31517.55</v>
      </c>
      <c r="F328" s="102">
        <v>0</v>
      </c>
      <c r="G328" s="89">
        <f t="shared" si="15"/>
        <v>0</v>
      </c>
      <c r="H328" s="90">
        <f t="shared" si="16"/>
        <v>0.5</v>
      </c>
      <c r="I328" s="98">
        <f t="shared" si="17"/>
        <v>15750</v>
      </c>
      <c r="J328" s="99" t="s">
        <v>19</v>
      </c>
      <c r="K328" s="81"/>
    </row>
    <row r="329" customFormat="1" ht="17" customHeight="1" spans="1:11">
      <c r="A329" s="85">
        <v>327</v>
      </c>
      <c r="B329" s="110" t="s">
        <v>1752</v>
      </c>
      <c r="C329" s="81" t="s">
        <v>1753</v>
      </c>
      <c r="D329" s="102">
        <v>34</v>
      </c>
      <c r="E329" s="103">
        <v>52506.74</v>
      </c>
      <c r="F329" s="102">
        <v>0</v>
      </c>
      <c r="G329" s="89">
        <f t="shared" si="15"/>
        <v>0</v>
      </c>
      <c r="H329" s="90">
        <f t="shared" si="16"/>
        <v>0.5</v>
      </c>
      <c r="I329" s="98">
        <f t="shared" si="17"/>
        <v>26250</v>
      </c>
      <c r="J329" s="99" t="s">
        <v>19</v>
      </c>
      <c r="K329" s="81"/>
    </row>
    <row r="330" customFormat="1" ht="17" customHeight="1" spans="1:11">
      <c r="A330" s="85">
        <v>328</v>
      </c>
      <c r="B330" s="110" t="s">
        <v>1754</v>
      </c>
      <c r="C330" s="81" t="s">
        <v>1755</v>
      </c>
      <c r="D330" s="102">
        <v>19</v>
      </c>
      <c r="E330" s="103">
        <v>9683.28</v>
      </c>
      <c r="F330" s="102">
        <v>0</v>
      </c>
      <c r="G330" s="89">
        <f t="shared" si="15"/>
        <v>0</v>
      </c>
      <c r="H330" s="90">
        <f t="shared" si="16"/>
        <v>0.5</v>
      </c>
      <c r="I330" s="98">
        <f t="shared" si="17"/>
        <v>4840</v>
      </c>
      <c r="J330" s="99" t="s">
        <v>14</v>
      </c>
      <c r="K330" s="81"/>
    </row>
    <row r="331" customFormat="1" ht="17" customHeight="1" spans="1:11">
      <c r="A331" s="85">
        <v>329</v>
      </c>
      <c r="B331" s="86" t="s">
        <v>1756</v>
      </c>
      <c r="C331" s="81" t="s">
        <v>1757</v>
      </c>
      <c r="D331" s="102">
        <v>290</v>
      </c>
      <c r="E331" s="103">
        <v>82029.45</v>
      </c>
      <c r="F331" s="102">
        <v>1</v>
      </c>
      <c r="G331" s="89">
        <f t="shared" si="15"/>
        <v>0.00343642611683849</v>
      </c>
      <c r="H331" s="90">
        <f t="shared" si="16"/>
        <v>0.446804549274946</v>
      </c>
      <c r="I331" s="98">
        <f t="shared" si="17"/>
        <v>36650</v>
      </c>
      <c r="J331" s="99" t="s">
        <v>19</v>
      </c>
      <c r="K331" s="81"/>
    </row>
    <row r="332" customFormat="1" ht="17" customHeight="1" spans="1:11">
      <c r="A332" s="85">
        <v>330</v>
      </c>
      <c r="B332" s="110" t="s">
        <v>1758</v>
      </c>
      <c r="C332" s="81" t="s">
        <v>1759</v>
      </c>
      <c r="D332" s="102">
        <v>202</v>
      </c>
      <c r="E332" s="103">
        <v>55040.96</v>
      </c>
      <c r="F332" s="102">
        <v>3</v>
      </c>
      <c r="G332" s="89">
        <f t="shared" si="15"/>
        <v>0.0146341463414634</v>
      </c>
      <c r="H332" s="90">
        <f t="shared" si="16"/>
        <v>0.273465226912331</v>
      </c>
      <c r="I332" s="98">
        <f t="shared" si="17"/>
        <v>15050</v>
      </c>
      <c r="J332" s="99" t="s">
        <v>19</v>
      </c>
      <c r="K332" s="81"/>
    </row>
    <row r="333" customFormat="1" ht="17" customHeight="1" spans="1:11">
      <c r="A333" s="85">
        <v>331</v>
      </c>
      <c r="B333" s="110" t="s">
        <v>1760</v>
      </c>
      <c r="C333" s="81" t="s">
        <v>1761</v>
      </c>
      <c r="D333" s="102">
        <v>88</v>
      </c>
      <c r="E333" s="103">
        <v>84417.1</v>
      </c>
      <c r="F333" s="102">
        <v>0</v>
      </c>
      <c r="G333" s="89">
        <f t="shared" si="15"/>
        <v>0</v>
      </c>
      <c r="H333" s="90">
        <f t="shared" si="16"/>
        <v>0.5</v>
      </c>
      <c r="I333" s="98">
        <f t="shared" si="17"/>
        <v>42200</v>
      </c>
      <c r="J333" s="99" t="s">
        <v>14</v>
      </c>
      <c r="K333" s="81"/>
    </row>
    <row r="334" customFormat="1" ht="17" customHeight="1" spans="1:11">
      <c r="A334" s="85">
        <v>332</v>
      </c>
      <c r="B334" s="110" t="s">
        <v>1762</v>
      </c>
      <c r="C334" s="81" t="s">
        <v>1763</v>
      </c>
      <c r="D334" s="102">
        <v>82</v>
      </c>
      <c r="E334" s="103">
        <v>35122.68</v>
      </c>
      <c r="F334" s="102">
        <v>0</v>
      </c>
      <c r="G334" s="89">
        <f t="shared" si="15"/>
        <v>0</v>
      </c>
      <c r="H334" s="90">
        <f t="shared" si="16"/>
        <v>0.5</v>
      </c>
      <c r="I334" s="98">
        <f t="shared" si="17"/>
        <v>17560</v>
      </c>
      <c r="J334" s="99" t="s">
        <v>19</v>
      </c>
      <c r="K334" s="81"/>
    </row>
    <row r="335" customFormat="1" ht="17" customHeight="1" spans="1:11">
      <c r="A335" s="85">
        <v>333</v>
      </c>
      <c r="B335" s="110" t="s">
        <v>1764</v>
      </c>
      <c r="C335" s="81" t="s">
        <v>1765</v>
      </c>
      <c r="D335" s="102">
        <v>135</v>
      </c>
      <c r="E335" s="103">
        <v>44248.1</v>
      </c>
      <c r="F335" s="102">
        <v>0</v>
      </c>
      <c r="G335" s="89">
        <f t="shared" si="15"/>
        <v>0</v>
      </c>
      <c r="H335" s="90">
        <f t="shared" si="16"/>
        <v>0.5</v>
      </c>
      <c r="I335" s="98">
        <f t="shared" si="17"/>
        <v>22120</v>
      </c>
      <c r="J335" s="99" t="s">
        <v>19</v>
      </c>
      <c r="K335" s="81"/>
    </row>
    <row r="336" customFormat="1" ht="17" customHeight="1" spans="1:11">
      <c r="A336" s="85">
        <v>334</v>
      </c>
      <c r="B336" s="110" t="s">
        <v>1766</v>
      </c>
      <c r="C336" s="81" t="s">
        <v>1767</v>
      </c>
      <c r="D336" s="102">
        <v>25</v>
      </c>
      <c r="E336" s="103">
        <v>14022.88</v>
      </c>
      <c r="F336" s="102">
        <v>0</v>
      </c>
      <c r="G336" s="89">
        <f t="shared" si="15"/>
        <v>0</v>
      </c>
      <c r="H336" s="90">
        <f t="shared" si="16"/>
        <v>0.5</v>
      </c>
      <c r="I336" s="98">
        <f t="shared" si="17"/>
        <v>7010</v>
      </c>
      <c r="J336" s="99" t="s">
        <v>14</v>
      </c>
      <c r="K336" s="81"/>
    </row>
    <row r="337" customFormat="1" ht="17" customHeight="1" spans="1:11">
      <c r="A337" s="85">
        <v>335</v>
      </c>
      <c r="B337" s="110" t="s">
        <v>1768</v>
      </c>
      <c r="C337" s="81" t="s">
        <v>1769</v>
      </c>
      <c r="D337" s="102">
        <v>181</v>
      </c>
      <c r="E337" s="103">
        <v>71542.72</v>
      </c>
      <c r="F337" s="102">
        <v>0</v>
      </c>
      <c r="G337" s="89">
        <f t="shared" si="15"/>
        <v>0</v>
      </c>
      <c r="H337" s="90">
        <f t="shared" si="16"/>
        <v>0.5</v>
      </c>
      <c r="I337" s="98">
        <f t="shared" si="17"/>
        <v>35770</v>
      </c>
      <c r="J337" s="99" t="s">
        <v>19</v>
      </c>
      <c r="K337" s="81"/>
    </row>
    <row r="338" customFormat="1" ht="17" customHeight="1" spans="1:11">
      <c r="A338" s="85">
        <v>336</v>
      </c>
      <c r="B338" s="110" t="s">
        <v>1770</v>
      </c>
      <c r="C338" s="81" t="s">
        <v>1771</v>
      </c>
      <c r="D338" s="102">
        <v>13</v>
      </c>
      <c r="E338" s="103">
        <v>7287.32</v>
      </c>
      <c r="F338" s="102">
        <v>0</v>
      </c>
      <c r="G338" s="89">
        <f t="shared" si="15"/>
        <v>0</v>
      </c>
      <c r="H338" s="90">
        <f t="shared" si="16"/>
        <v>0.5</v>
      </c>
      <c r="I338" s="98">
        <f t="shared" si="17"/>
        <v>3640</v>
      </c>
      <c r="J338" s="99" t="s">
        <v>19</v>
      </c>
      <c r="K338" s="81"/>
    </row>
    <row r="339" customFormat="1" ht="17" customHeight="1" spans="1:11">
      <c r="A339" s="85">
        <v>337</v>
      </c>
      <c r="B339" s="106" t="s">
        <v>1772</v>
      </c>
      <c r="C339" s="107" t="s">
        <v>1773</v>
      </c>
      <c r="D339" s="108">
        <v>486</v>
      </c>
      <c r="E339" s="109">
        <v>228897.27</v>
      </c>
      <c r="F339" s="108">
        <v>0</v>
      </c>
      <c r="G339" s="89">
        <f t="shared" si="15"/>
        <v>0</v>
      </c>
      <c r="H339" s="90">
        <f t="shared" si="16"/>
        <v>0.5</v>
      </c>
      <c r="I339" s="98">
        <f t="shared" si="17"/>
        <v>114440</v>
      </c>
      <c r="J339" s="99" t="s">
        <v>19</v>
      </c>
      <c r="K339" s="107"/>
    </row>
    <row r="340" customFormat="1" ht="17" customHeight="1" spans="1:11">
      <c r="A340" s="85">
        <v>338</v>
      </c>
      <c r="B340" s="106" t="s">
        <v>1774</v>
      </c>
      <c r="C340" s="107" t="s">
        <v>1775</v>
      </c>
      <c r="D340" s="108">
        <v>21</v>
      </c>
      <c r="E340" s="109">
        <v>5144.16</v>
      </c>
      <c r="F340" s="108">
        <v>0</v>
      </c>
      <c r="G340" s="89">
        <f t="shared" si="15"/>
        <v>0</v>
      </c>
      <c r="H340" s="90">
        <f t="shared" si="16"/>
        <v>0.5</v>
      </c>
      <c r="I340" s="98">
        <f t="shared" si="17"/>
        <v>2570</v>
      </c>
      <c r="J340" s="99" t="s">
        <v>19</v>
      </c>
      <c r="K340" s="107"/>
    </row>
    <row r="341" customFormat="1" ht="17" customHeight="1" spans="1:11">
      <c r="A341" s="85">
        <v>339</v>
      </c>
      <c r="B341" s="106" t="s">
        <v>1776</v>
      </c>
      <c r="C341" s="107" t="s">
        <v>1777</v>
      </c>
      <c r="D341" s="108">
        <v>80</v>
      </c>
      <c r="E341" s="109">
        <v>26725.92</v>
      </c>
      <c r="F341" s="108">
        <v>0</v>
      </c>
      <c r="G341" s="89">
        <f t="shared" si="15"/>
        <v>0</v>
      </c>
      <c r="H341" s="90">
        <f t="shared" si="16"/>
        <v>0.5</v>
      </c>
      <c r="I341" s="98">
        <f t="shared" si="17"/>
        <v>13360</v>
      </c>
      <c r="J341" s="99" t="s">
        <v>19</v>
      </c>
      <c r="K341" s="107"/>
    </row>
    <row r="342" customFormat="1" ht="17" customHeight="1" spans="1:11">
      <c r="A342" s="85">
        <v>340</v>
      </c>
      <c r="B342" s="106" t="s">
        <v>1778</v>
      </c>
      <c r="C342" s="107" t="s">
        <v>1779</v>
      </c>
      <c r="D342" s="108">
        <v>5</v>
      </c>
      <c r="E342" s="109">
        <v>2219.87</v>
      </c>
      <c r="F342" s="108">
        <v>0</v>
      </c>
      <c r="G342" s="89">
        <f t="shared" si="15"/>
        <v>0</v>
      </c>
      <c r="H342" s="90">
        <f t="shared" si="16"/>
        <v>0.5</v>
      </c>
      <c r="I342" s="98">
        <f t="shared" si="17"/>
        <v>1100</v>
      </c>
      <c r="J342" s="99" t="s">
        <v>14</v>
      </c>
      <c r="K342" s="107"/>
    </row>
    <row r="343" customFormat="1" ht="17" customHeight="1" spans="1:11">
      <c r="A343" s="85">
        <v>341</v>
      </c>
      <c r="B343" s="106" t="s">
        <v>1780</v>
      </c>
      <c r="C343" s="107" t="s">
        <v>1781</v>
      </c>
      <c r="D343" s="108">
        <v>1</v>
      </c>
      <c r="E343" s="109">
        <v>977.62</v>
      </c>
      <c r="F343" s="108">
        <v>0</v>
      </c>
      <c r="G343" s="89">
        <f t="shared" si="15"/>
        <v>0</v>
      </c>
      <c r="H343" s="90">
        <f t="shared" si="16"/>
        <v>0.5</v>
      </c>
      <c r="I343" s="98">
        <f t="shared" si="17"/>
        <v>480</v>
      </c>
      <c r="J343" s="99" t="s">
        <v>19</v>
      </c>
      <c r="K343" s="107"/>
    </row>
    <row r="344" customFormat="1" ht="17" customHeight="1" spans="1:11">
      <c r="A344" s="85">
        <v>342</v>
      </c>
      <c r="B344" s="106" t="s">
        <v>1782</v>
      </c>
      <c r="C344" s="107" t="s">
        <v>1783</v>
      </c>
      <c r="D344" s="108">
        <v>29</v>
      </c>
      <c r="E344" s="109">
        <v>47114.9</v>
      </c>
      <c r="F344" s="108">
        <v>0</v>
      </c>
      <c r="G344" s="89">
        <f t="shared" si="15"/>
        <v>0</v>
      </c>
      <c r="H344" s="90">
        <f t="shared" si="16"/>
        <v>0.5</v>
      </c>
      <c r="I344" s="98">
        <f t="shared" si="17"/>
        <v>23550</v>
      </c>
      <c r="J344" s="99" t="s">
        <v>19</v>
      </c>
      <c r="K344" s="107"/>
    </row>
    <row r="345" customFormat="1" ht="17" customHeight="1" spans="1:11">
      <c r="A345" s="85">
        <v>343</v>
      </c>
      <c r="B345" s="106" t="s">
        <v>1784</v>
      </c>
      <c r="C345" s="107" t="s">
        <v>1785</v>
      </c>
      <c r="D345" s="108">
        <v>22</v>
      </c>
      <c r="E345" s="109">
        <v>8209.6</v>
      </c>
      <c r="F345" s="108">
        <v>0</v>
      </c>
      <c r="G345" s="89">
        <f t="shared" si="15"/>
        <v>0</v>
      </c>
      <c r="H345" s="90">
        <f t="shared" si="16"/>
        <v>0.5</v>
      </c>
      <c r="I345" s="98">
        <f t="shared" si="17"/>
        <v>4100</v>
      </c>
      <c r="J345" s="99" t="s">
        <v>19</v>
      </c>
      <c r="K345" s="107"/>
    </row>
    <row r="346" customFormat="1" ht="17" customHeight="1" spans="1:11">
      <c r="A346" s="85">
        <v>344</v>
      </c>
      <c r="B346" s="106" t="s">
        <v>1786</v>
      </c>
      <c r="C346" s="107" t="s">
        <v>1787</v>
      </c>
      <c r="D346" s="108">
        <v>57</v>
      </c>
      <c r="E346" s="109">
        <v>34565.28</v>
      </c>
      <c r="F346" s="108">
        <v>0</v>
      </c>
      <c r="G346" s="89">
        <f t="shared" si="15"/>
        <v>0</v>
      </c>
      <c r="H346" s="90">
        <f t="shared" si="16"/>
        <v>0.5</v>
      </c>
      <c r="I346" s="98">
        <f t="shared" si="17"/>
        <v>17280</v>
      </c>
      <c r="J346" s="99" t="s">
        <v>14</v>
      </c>
      <c r="K346" s="107"/>
    </row>
    <row r="347" customFormat="1" ht="17" customHeight="1" spans="1:11">
      <c r="A347" s="85">
        <v>345</v>
      </c>
      <c r="B347" s="106" t="s">
        <v>1788</v>
      </c>
      <c r="C347" s="107" t="s">
        <v>1789</v>
      </c>
      <c r="D347" s="108">
        <v>36</v>
      </c>
      <c r="E347" s="109">
        <v>25293.21</v>
      </c>
      <c r="F347" s="108">
        <v>0</v>
      </c>
      <c r="G347" s="89">
        <f t="shared" si="15"/>
        <v>0</v>
      </c>
      <c r="H347" s="90">
        <f t="shared" si="16"/>
        <v>0.5</v>
      </c>
      <c r="I347" s="98">
        <f t="shared" si="17"/>
        <v>12640</v>
      </c>
      <c r="J347" s="99" t="s">
        <v>14</v>
      </c>
      <c r="K347" s="107"/>
    </row>
    <row r="348" customFormat="1" ht="17" customHeight="1" spans="1:11">
      <c r="A348" s="85">
        <v>346</v>
      </c>
      <c r="B348" s="106" t="s">
        <v>1790</v>
      </c>
      <c r="C348" s="107" t="s">
        <v>1791</v>
      </c>
      <c r="D348" s="108">
        <v>40</v>
      </c>
      <c r="E348" s="109">
        <v>14717.82</v>
      </c>
      <c r="F348" s="108">
        <v>0</v>
      </c>
      <c r="G348" s="89">
        <f t="shared" si="15"/>
        <v>0</v>
      </c>
      <c r="H348" s="90">
        <f t="shared" si="16"/>
        <v>0.5</v>
      </c>
      <c r="I348" s="98">
        <f t="shared" si="17"/>
        <v>7350</v>
      </c>
      <c r="J348" s="99" t="s">
        <v>19</v>
      </c>
      <c r="K348" s="107"/>
    </row>
    <row r="349" customFormat="1" ht="17" customHeight="1" spans="1:11">
      <c r="A349" s="85">
        <v>347</v>
      </c>
      <c r="B349" s="106" t="s">
        <v>1792</v>
      </c>
      <c r="C349" s="107" t="s">
        <v>1793</v>
      </c>
      <c r="D349" s="108">
        <v>13</v>
      </c>
      <c r="E349" s="109">
        <v>4491.95</v>
      </c>
      <c r="F349" s="108">
        <v>0</v>
      </c>
      <c r="G349" s="89">
        <f t="shared" si="15"/>
        <v>0</v>
      </c>
      <c r="H349" s="90">
        <f t="shared" si="16"/>
        <v>0.5</v>
      </c>
      <c r="I349" s="98">
        <f t="shared" si="17"/>
        <v>2240</v>
      </c>
      <c r="J349" s="99" t="s">
        <v>19</v>
      </c>
      <c r="K349" s="107"/>
    </row>
    <row r="350" customFormat="1" ht="17" customHeight="1" spans="1:11">
      <c r="A350" s="85">
        <v>348</v>
      </c>
      <c r="B350" s="106" t="s">
        <v>1794</v>
      </c>
      <c r="C350" s="107" t="s">
        <v>1795</v>
      </c>
      <c r="D350" s="108">
        <v>89</v>
      </c>
      <c r="E350" s="109">
        <v>110552.74</v>
      </c>
      <c r="F350" s="108">
        <v>0</v>
      </c>
      <c r="G350" s="89">
        <f t="shared" si="15"/>
        <v>0</v>
      </c>
      <c r="H350" s="90">
        <f t="shared" si="16"/>
        <v>0.5</v>
      </c>
      <c r="I350" s="98">
        <f t="shared" si="17"/>
        <v>55270</v>
      </c>
      <c r="J350" s="99" t="s">
        <v>19</v>
      </c>
      <c r="K350" s="107"/>
    </row>
    <row r="351" customFormat="1" ht="17" customHeight="1" spans="1:11">
      <c r="A351" s="85">
        <v>349</v>
      </c>
      <c r="B351" s="106" t="s">
        <v>1796</v>
      </c>
      <c r="C351" s="107" t="s">
        <v>1797</v>
      </c>
      <c r="D351" s="108">
        <v>28</v>
      </c>
      <c r="E351" s="109">
        <v>25713.85</v>
      </c>
      <c r="F351" s="108">
        <v>0</v>
      </c>
      <c r="G351" s="89">
        <f t="shared" si="15"/>
        <v>0</v>
      </c>
      <c r="H351" s="90">
        <f t="shared" si="16"/>
        <v>0.5</v>
      </c>
      <c r="I351" s="98">
        <f t="shared" si="17"/>
        <v>12850</v>
      </c>
      <c r="J351" s="99" t="s">
        <v>19</v>
      </c>
      <c r="K351" s="107"/>
    </row>
    <row r="352" customFormat="1" ht="17" customHeight="1" spans="1:11">
      <c r="A352" s="85">
        <v>350</v>
      </c>
      <c r="B352" s="111" t="s">
        <v>1798</v>
      </c>
      <c r="C352" s="112" t="s">
        <v>1799</v>
      </c>
      <c r="D352" s="113">
        <v>157</v>
      </c>
      <c r="E352" s="114">
        <v>40028.57</v>
      </c>
      <c r="F352" s="113">
        <v>5</v>
      </c>
      <c r="G352" s="89">
        <f t="shared" si="15"/>
        <v>0.0308641975308642</v>
      </c>
      <c r="H352" s="90">
        <f t="shared" si="16"/>
        <v>0.022226044413867</v>
      </c>
      <c r="I352" s="98">
        <f t="shared" si="17"/>
        <v>880</v>
      </c>
      <c r="J352" s="99" t="s">
        <v>19</v>
      </c>
      <c r="K352" s="112"/>
    </row>
    <row r="353" customFormat="1" ht="17" customHeight="1" spans="1:11">
      <c r="A353" s="85">
        <v>351</v>
      </c>
      <c r="B353" s="106" t="s">
        <v>1800</v>
      </c>
      <c r="C353" s="107" t="s">
        <v>1801</v>
      </c>
      <c r="D353" s="108">
        <v>17</v>
      </c>
      <c r="E353" s="109">
        <v>12221.96</v>
      </c>
      <c r="F353" s="108">
        <v>0</v>
      </c>
      <c r="G353" s="89">
        <f t="shared" si="15"/>
        <v>0</v>
      </c>
      <c r="H353" s="90">
        <f t="shared" si="16"/>
        <v>0.5</v>
      </c>
      <c r="I353" s="98">
        <f t="shared" si="17"/>
        <v>6110</v>
      </c>
      <c r="J353" s="99" t="s">
        <v>19</v>
      </c>
      <c r="K353" s="107"/>
    </row>
    <row r="354" customFormat="1" ht="17" customHeight="1" spans="1:11">
      <c r="A354" s="85">
        <v>352</v>
      </c>
      <c r="B354" s="106" t="s">
        <v>1802</v>
      </c>
      <c r="C354" s="107" t="s">
        <v>1803</v>
      </c>
      <c r="D354" s="108">
        <v>153</v>
      </c>
      <c r="E354" s="109">
        <v>100832.58</v>
      </c>
      <c r="F354" s="108">
        <v>0</v>
      </c>
      <c r="G354" s="89">
        <f t="shared" si="15"/>
        <v>0</v>
      </c>
      <c r="H354" s="90">
        <f t="shared" si="16"/>
        <v>0.5</v>
      </c>
      <c r="I354" s="98">
        <f t="shared" si="17"/>
        <v>50410</v>
      </c>
      <c r="J354" s="99" t="s">
        <v>19</v>
      </c>
      <c r="K354" s="107"/>
    </row>
    <row r="355" customFormat="1" ht="17" customHeight="1" spans="1:11">
      <c r="A355" s="85">
        <v>353</v>
      </c>
      <c r="B355" s="106" t="s">
        <v>1804</v>
      </c>
      <c r="C355" s="107" t="s">
        <v>1805</v>
      </c>
      <c r="D355" s="108">
        <v>30</v>
      </c>
      <c r="E355" s="109">
        <v>7078.24</v>
      </c>
      <c r="F355" s="108">
        <v>0</v>
      </c>
      <c r="G355" s="89">
        <f t="shared" si="15"/>
        <v>0</v>
      </c>
      <c r="H355" s="90">
        <f t="shared" si="16"/>
        <v>0.5</v>
      </c>
      <c r="I355" s="98">
        <f t="shared" si="17"/>
        <v>3530</v>
      </c>
      <c r="J355" s="99" t="s">
        <v>14</v>
      </c>
      <c r="K355" s="107"/>
    </row>
    <row r="356" customFormat="1" ht="17" customHeight="1" spans="1:11">
      <c r="A356" s="85">
        <v>354</v>
      </c>
      <c r="B356" s="106" t="s">
        <v>1806</v>
      </c>
      <c r="C356" s="107" t="s">
        <v>1807</v>
      </c>
      <c r="D356" s="108">
        <v>29</v>
      </c>
      <c r="E356" s="109">
        <v>13576.1</v>
      </c>
      <c r="F356" s="108">
        <v>0</v>
      </c>
      <c r="G356" s="89">
        <f t="shared" si="15"/>
        <v>0</v>
      </c>
      <c r="H356" s="90">
        <f t="shared" si="16"/>
        <v>0.5</v>
      </c>
      <c r="I356" s="98">
        <f t="shared" si="17"/>
        <v>6780</v>
      </c>
      <c r="J356" s="99" t="s">
        <v>19</v>
      </c>
      <c r="K356" s="107"/>
    </row>
    <row r="357" customFormat="1" ht="17" customHeight="1" spans="1:11">
      <c r="A357" s="85">
        <v>355</v>
      </c>
      <c r="B357" s="106" t="s">
        <v>1808</v>
      </c>
      <c r="C357" s="107" t="s">
        <v>1809</v>
      </c>
      <c r="D357" s="108">
        <v>453</v>
      </c>
      <c r="E357" s="109">
        <v>833344.96</v>
      </c>
      <c r="F357" s="108">
        <v>0</v>
      </c>
      <c r="G357" s="89">
        <f t="shared" si="15"/>
        <v>0</v>
      </c>
      <c r="H357" s="90">
        <f t="shared" si="16"/>
        <v>0.5</v>
      </c>
      <c r="I357" s="98">
        <f t="shared" si="17"/>
        <v>416670</v>
      </c>
      <c r="J357" s="99" t="s">
        <v>14</v>
      </c>
      <c r="K357" s="107"/>
    </row>
    <row r="358" customFormat="1" ht="17" customHeight="1" spans="1:11">
      <c r="A358" s="85">
        <v>356</v>
      </c>
      <c r="B358" s="106" t="s">
        <v>1810</v>
      </c>
      <c r="C358" s="107" t="s">
        <v>1811</v>
      </c>
      <c r="D358" s="108">
        <v>119</v>
      </c>
      <c r="E358" s="109">
        <v>33221.6</v>
      </c>
      <c r="F358" s="108">
        <v>0</v>
      </c>
      <c r="G358" s="89">
        <f t="shared" si="15"/>
        <v>0</v>
      </c>
      <c r="H358" s="90">
        <f t="shared" si="16"/>
        <v>0.5</v>
      </c>
      <c r="I358" s="98">
        <f t="shared" si="17"/>
        <v>16610</v>
      </c>
      <c r="J358" s="99" t="s">
        <v>19</v>
      </c>
      <c r="K358" s="107"/>
    </row>
    <row r="359" customFormat="1" ht="17" customHeight="1" spans="1:11">
      <c r="A359" s="85">
        <v>357</v>
      </c>
      <c r="B359" s="106" t="s">
        <v>1812</v>
      </c>
      <c r="C359" s="107" t="s">
        <v>1813</v>
      </c>
      <c r="D359" s="108">
        <v>120</v>
      </c>
      <c r="E359" s="109">
        <v>26006.51</v>
      </c>
      <c r="F359" s="108">
        <v>0</v>
      </c>
      <c r="G359" s="89">
        <f t="shared" si="15"/>
        <v>0</v>
      </c>
      <c r="H359" s="90">
        <f t="shared" si="16"/>
        <v>0.5</v>
      </c>
      <c r="I359" s="98">
        <f t="shared" si="17"/>
        <v>13000</v>
      </c>
      <c r="J359" s="99" t="s">
        <v>19</v>
      </c>
      <c r="K359" s="107"/>
    </row>
    <row r="360" customFormat="1" ht="17" customHeight="1" spans="1:11">
      <c r="A360" s="85">
        <v>358</v>
      </c>
      <c r="B360" s="106" t="s">
        <v>1814</v>
      </c>
      <c r="C360" s="107" t="s">
        <v>1815</v>
      </c>
      <c r="D360" s="108">
        <v>44</v>
      </c>
      <c r="E360" s="109">
        <v>17268.14</v>
      </c>
      <c r="F360" s="108">
        <v>0</v>
      </c>
      <c r="G360" s="89">
        <f t="shared" si="15"/>
        <v>0</v>
      </c>
      <c r="H360" s="90">
        <f t="shared" si="16"/>
        <v>0.5</v>
      </c>
      <c r="I360" s="98">
        <f t="shared" si="17"/>
        <v>8630</v>
      </c>
      <c r="J360" s="99" t="s">
        <v>19</v>
      </c>
      <c r="K360" s="107"/>
    </row>
    <row r="361" customFormat="1" ht="17" customHeight="1" spans="1:11">
      <c r="A361" s="85">
        <v>359</v>
      </c>
      <c r="B361" s="111" t="s">
        <v>1816</v>
      </c>
      <c r="C361" s="112" t="s">
        <v>1817</v>
      </c>
      <c r="D361" s="113">
        <v>1071</v>
      </c>
      <c r="E361" s="114">
        <v>343461.3</v>
      </c>
      <c r="F361" s="113">
        <v>0</v>
      </c>
      <c r="G361" s="89">
        <f t="shared" si="15"/>
        <v>0</v>
      </c>
      <c r="H361" s="90">
        <f t="shared" si="16"/>
        <v>0.5</v>
      </c>
      <c r="I361" s="98">
        <f t="shared" si="17"/>
        <v>171730</v>
      </c>
      <c r="J361" s="99" t="s">
        <v>19</v>
      </c>
      <c r="K361" s="112"/>
    </row>
    <row r="362" customFormat="1" ht="17" customHeight="1" spans="1:11">
      <c r="A362" s="85">
        <v>360</v>
      </c>
      <c r="B362" s="110" t="s">
        <v>1818</v>
      </c>
      <c r="C362" s="81" t="s">
        <v>1819</v>
      </c>
      <c r="D362" s="102">
        <v>52</v>
      </c>
      <c r="E362" s="103">
        <v>15045.79</v>
      </c>
      <c r="F362" s="102">
        <v>0</v>
      </c>
      <c r="G362" s="89">
        <f t="shared" si="15"/>
        <v>0</v>
      </c>
      <c r="H362" s="90">
        <f t="shared" si="16"/>
        <v>0.5</v>
      </c>
      <c r="I362" s="98">
        <f t="shared" si="17"/>
        <v>7520</v>
      </c>
      <c r="J362" s="99" t="s">
        <v>19</v>
      </c>
      <c r="K362" s="81"/>
    </row>
    <row r="363" customFormat="1" ht="17" customHeight="1" spans="1:11">
      <c r="A363" s="85">
        <v>361</v>
      </c>
      <c r="B363" s="110" t="s">
        <v>1820</v>
      </c>
      <c r="C363" s="81" t="s">
        <v>1821</v>
      </c>
      <c r="D363" s="102">
        <v>1699</v>
      </c>
      <c r="E363" s="103">
        <v>752896.02</v>
      </c>
      <c r="F363" s="102">
        <v>0</v>
      </c>
      <c r="G363" s="89">
        <f t="shared" si="15"/>
        <v>0</v>
      </c>
      <c r="H363" s="90">
        <f t="shared" si="16"/>
        <v>0.5</v>
      </c>
      <c r="I363" s="98">
        <f t="shared" si="17"/>
        <v>376440</v>
      </c>
      <c r="J363" s="99" t="s">
        <v>19</v>
      </c>
      <c r="K363" s="81"/>
    </row>
    <row r="364" customFormat="1" ht="17" customHeight="1" spans="1:11">
      <c r="A364" s="85">
        <v>362</v>
      </c>
      <c r="B364" s="110" t="s">
        <v>1822</v>
      </c>
      <c r="C364" s="81" t="s">
        <v>1823</v>
      </c>
      <c r="D364" s="102">
        <v>66</v>
      </c>
      <c r="E364" s="103">
        <v>65658.54</v>
      </c>
      <c r="F364" s="102">
        <v>0</v>
      </c>
      <c r="G364" s="89">
        <f t="shared" si="15"/>
        <v>0</v>
      </c>
      <c r="H364" s="90">
        <f t="shared" si="16"/>
        <v>0.5</v>
      </c>
      <c r="I364" s="98">
        <f t="shared" si="17"/>
        <v>32820</v>
      </c>
      <c r="J364" s="99" t="s">
        <v>19</v>
      </c>
      <c r="K364" s="81"/>
    </row>
    <row r="365" customFormat="1" ht="17" customHeight="1" spans="1:11">
      <c r="A365" s="85">
        <v>363</v>
      </c>
      <c r="B365" s="86" t="s">
        <v>1824</v>
      </c>
      <c r="C365" s="112" t="s">
        <v>1825</v>
      </c>
      <c r="D365" s="113">
        <v>1127</v>
      </c>
      <c r="E365" s="114">
        <v>502777.42</v>
      </c>
      <c r="F365" s="113">
        <v>7</v>
      </c>
      <c r="G365" s="89">
        <f t="shared" si="15"/>
        <v>0.00617283950617284</v>
      </c>
      <c r="H365" s="90">
        <f t="shared" si="16"/>
        <v>0.404445208882773</v>
      </c>
      <c r="I365" s="98">
        <f t="shared" si="17"/>
        <v>203340</v>
      </c>
      <c r="J365" s="99" t="s">
        <v>14</v>
      </c>
      <c r="K365" s="112"/>
    </row>
    <row r="366" customFormat="1" ht="17" customHeight="1" spans="1:11">
      <c r="A366" s="85">
        <v>364</v>
      </c>
      <c r="B366" s="110" t="s">
        <v>1826</v>
      </c>
      <c r="C366" s="81" t="s">
        <v>1827</v>
      </c>
      <c r="D366" s="102">
        <v>157</v>
      </c>
      <c r="E366" s="103">
        <v>63574.67</v>
      </c>
      <c r="F366" s="102">
        <v>0</v>
      </c>
      <c r="G366" s="89">
        <f t="shared" si="15"/>
        <v>0</v>
      </c>
      <c r="H366" s="90">
        <f t="shared" si="16"/>
        <v>0.5</v>
      </c>
      <c r="I366" s="98">
        <f t="shared" si="17"/>
        <v>31780</v>
      </c>
      <c r="J366" s="99" t="s">
        <v>19</v>
      </c>
      <c r="K366" s="81"/>
    </row>
    <row r="367" customFormat="1" ht="17" customHeight="1" spans="1:11">
      <c r="A367" s="85">
        <v>365</v>
      </c>
      <c r="B367" s="110" t="s">
        <v>1828</v>
      </c>
      <c r="C367" s="81" t="s">
        <v>1829</v>
      </c>
      <c r="D367" s="102">
        <v>65</v>
      </c>
      <c r="E367" s="103">
        <v>20749.65</v>
      </c>
      <c r="F367" s="102">
        <v>1</v>
      </c>
      <c r="G367" s="89">
        <f t="shared" si="15"/>
        <v>0.0151515151515152</v>
      </c>
      <c r="H367" s="90">
        <f t="shared" si="16"/>
        <v>0.265456421803171</v>
      </c>
      <c r="I367" s="98">
        <f t="shared" si="17"/>
        <v>5500</v>
      </c>
      <c r="J367" s="99" t="s">
        <v>19</v>
      </c>
      <c r="K367" s="81"/>
    </row>
    <row r="368" customFormat="1" ht="17" customHeight="1" spans="1:11">
      <c r="A368" s="85">
        <v>366</v>
      </c>
      <c r="B368" s="86" t="s">
        <v>1830</v>
      </c>
      <c r="C368" s="81" t="s">
        <v>1831</v>
      </c>
      <c r="D368" s="102">
        <v>10</v>
      </c>
      <c r="E368" s="103">
        <v>4530.05</v>
      </c>
      <c r="F368" s="102">
        <v>0</v>
      </c>
      <c r="G368" s="89">
        <f t="shared" si="15"/>
        <v>0</v>
      </c>
      <c r="H368" s="90">
        <f t="shared" si="16"/>
        <v>0.5</v>
      </c>
      <c r="I368" s="98">
        <f t="shared" si="17"/>
        <v>2260</v>
      </c>
      <c r="J368" s="99" t="s">
        <v>19</v>
      </c>
      <c r="K368" s="81"/>
    </row>
    <row r="369" customFormat="1" ht="17" customHeight="1" spans="1:11">
      <c r="A369" s="85">
        <v>367</v>
      </c>
      <c r="B369" s="110" t="s">
        <v>1832</v>
      </c>
      <c r="C369" s="81" t="s">
        <v>1833</v>
      </c>
      <c r="D369" s="102">
        <v>29</v>
      </c>
      <c r="E369" s="103">
        <v>27356.48</v>
      </c>
      <c r="F369" s="102">
        <v>0</v>
      </c>
      <c r="G369" s="89">
        <f t="shared" si="15"/>
        <v>0</v>
      </c>
      <c r="H369" s="90">
        <f t="shared" si="16"/>
        <v>0.5</v>
      </c>
      <c r="I369" s="98">
        <f t="shared" si="17"/>
        <v>13670</v>
      </c>
      <c r="J369" s="99" t="s">
        <v>19</v>
      </c>
      <c r="K369" s="81"/>
    </row>
    <row r="370" customFormat="1" ht="17" customHeight="1" spans="1:11">
      <c r="A370" s="85">
        <v>368</v>
      </c>
      <c r="B370" s="110" t="s">
        <v>1834</v>
      </c>
      <c r="C370" s="81" t="s">
        <v>1835</v>
      </c>
      <c r="D370" s="102">
        <v>35</v>
      </c>
      <c r="E370" s="103">
        <v>33187.15</v>
      </c>
      <c r="F370" s="102">
        <v>0</v>
      </c>
      <c r="G370" s="89">
        <f t="shared" si="15"/>
        <v>0</v>
      </c>
      <c r="H370" s="90">
        <f t="shared" si="16"/>
        <v>0.5</v>
      </c>
      <c r="I370" s="98">
        <f t="shared" si="17"/>
        <v>16590</v>
      </c>
      <c r="J370" s="99" t="s">
        <v>19</v>
      </c>
      <c r="K370" s="81"/>
    </row>
    <row r="371" customFormat="1" ht="17" customHeight="1" spans="1:11">
      <c r="A371" s="85">
        <v>369</v>
      </c>
      <c r="B371" s="110" t="s">
        <v>1836</v>
      </c>
      <c r="C371" s="81" t="s">
        <v>1837</v>
      </c>
      <c r="D371" s="102">
        <v>115</v>
      </c>
      <c r="E371" s="103">
        <v>100801.94</v>
      </c>
      <c r="F371" s="102">
        <v>0</v>
      </c>
      <c r="G371" s="89">
        <f t="shared" si="15"/>
        <v>0</v>
      </c>
      <c r="H371" s="90">
        <f t="shared" si="16"/>
        <v>0.5</v>
      </c>
      <c r="I371" s="98">
        <f t="shared" si="17"/>
        <v>50400</v>
      </c>
      <c r="J371" s="99" t="s">
        <v>19</v>
      </c>
      <c r="K371" s="81"/>
    </row>
    <row r="372" customFormat="1" ht="17" customHeight="1" spans="1:11">
      <c r="A372" s="85">
        <v>370</v>
      </c>
      <c r="B372" s="110" t="s">
        <v>1838</v>
      </c>
      <c r="C372" s="81" t="s">
        <v>1839</v>
      </c>
      <c r="D372" s="102">
        <v>39</v>
      </c>
      <c r="E372" s="103">
        <v>9786.3</v>
      </c>
      <c r="F372" s="102">
        <v>0</v>
      </c>
      <c r="G372" s="89">
        <f t="shared" si="15"/>
        <v>0</v>
      </c>
      <c r="H372" s="90">
        <f t="shared" si="16"/>
        <v>0.5</v>
      </c>
      <c r="I372" s="98">
        <f t="shared" si="17"/>
        <v>4890</v>
      </c>
      <c r="J372" s="99" t="s">
        <v>19</v>
      </c>
      <c r="K372" s="81"/>
    </row>
    <row r="373" customFormat="1" ht="17" customHeight="1" spans="1:11">
      <c r="A373" s="85">
        <v>371</v>
      </c>
      <c r="B373" s="110" t="s">
        <v>1840</v>
      </c>
      <c r="C373" s="81" t="s">
        <v>1841</v>
      </c>
      <c r="D373" s="102">
        <v>29</v>
      </c>
      <c r="E373" s="103">
        <v>28246.06</v>
      </c>
      <c r="F373" s="102">
        <v>0</v>
      </c>
      <c r="G373" s="89">
        <f t="shared" si="15"/>
        <v>0</v>
      </c>
      <c r="H373" s="90">
        <f t="shared" si="16"/>
        <v>0.5</v>
      </c>
      <c r="I373" s="98">
        <f t="shared" si="17"/>
        <v>14120</v>
      </c>
      <c r="J373" s="99" t="s">
        <v>19</v>
      </c>
      <c r="K373" s="81"/>
    </row>
    <row r="374" customFormat="1" ht="17" customHeight="1" spans="1:11">
      <c r="A374" s="85">
        <v>372</v>
      </c>
      <c r="B374" s="110" t="s">
        <v>1842</v>
      </c>
      <c r="C374" s="81" t="s">
        <v>1843</v>
      </c>
      <c r="D374" s="102">
        <v>62</v>
      </c>
      <c r="E374" s="103">
        <v>67470.85</v>
      </c>
      <c r="F374" s="102">
        <v>0</v>
      </c>
      <c r="G374" s="89">
        <f t="shared" si="15"/>
        <v>0</v>
      </c>
      <c r="H374" s="90">
        <f t="shared" si="16"/>
        <v>0.5</v>
      </c>
      <c r="I374" s="98">
        <f t="shared" si="17"/>
        <v>33730</v>
      </c>
      <c r="J374" s="99" t="s">
        <v>19</v>
      </c>
      <c r="K374" s="81"/>
    </row>
    <row r="375" customFormat="1" ht="17" customHeight="1" spans="1:11">
      <c r="A375" s="85">
        <v>373</v>
      </c>
      <c r="B375" s="110" t="s">
        <v>1844</v>
      </c>
      <c r="C375" s="81" t="s">
        <v>1845</v>
      </c>
      <c r="D375" s="102">
        <v>128</v>
      </c>
      <c r="E375" s="103">
        <v>80752.11</v>
      </c>
      <c r="F375" s="102">
        <v>0</v>
      </c>
      <c r="G375" s="89">
        <f t="shared" si="15"/>
        <v>0</v>
      </c>
      <c r="H375" s="90">
        <f t="shared" si="16"/>
        <v>0.5</v>
      </c>
      <c r="I375" s="98">
        <f t="shared" si="17"/>
        <v>40370</v>
      </c>
      <c r="J375" s="99" t="s">
        <v>19</v>
      </c>
      <c r="K375" s="81"/>
    </row>
    <row r="376" customFormat="1" ht="17" customHeight="1" spans="1:11">
      <c r="A376" s="85">
        <v>374</v>
      </c>
      <c r="B376" s="86" t="s">
        <v>1846</v>
      </c>
      <c r="C376" s="85" t="s">
        <v>1847</v>
      </c>
      <c r="D376" s="87">
        <v>66</v>
      </c>
      <c r="E376" s="88">
        <v>20194.45</v>
      </c>
      <c r="F376" s="87">
        <v>1</v>
      </c>
      <c r="G376" s="89">
        <f t="shared" si="15"/>
        <v>0.0149253731343284</v>
      </c>
      <c r="H376" s="90">
        <f t="shared" si="16"/>
        <v>0.268957072224019</v>
      </c>
      <c r="I376" s="98">
        <f t="shared" si="17"/>
        <v>5430</v>
      </c>
      <c r="J376" s="99" t="s">
        <v>19</v>
      </c>
      <c r="K376" s="85"/>
    </row>
    <row r="377" customFormat="1" ht="17" customHeight="1" spans="1:11">
      <c r="A377" s="85">
        <v>375</v>
      </c>
      <c r="B377" s="86" t="s">
        <v>1848</v>
      </c>
      <c r="C377" s="85" t="s">
        <v>1849</v>
      </c>
      <c r="D377" s="87">
        <v>312</v>
      </c>
      <c r="E377" s="88">
        <v>85005.15</v>
      </c>
      <c r="F377" s="87">
        <v>1</v>
      </c>
      <c r="G377" s="89">
        <f t="shared" si="15"/>
        <v>0.00319488817891374</v>
      </c>
      <c r="H377" s="90">
        <f t="shared" si="16"/>
        <v>0.450543526642202</v>
      </c>
      <c r="I377" s="98">
        <f t="shared" si="17"/>
        <v>38290</v>
      </c>
      <c r="J377" s="99" t="s">
        <v>19</v>
      </c>
      <c r="K377" s="85"/>
    </row>
    <row r="378" customFormat="1" ht="17" customHeight="1" spans="1:11">
      <c r="A378" s="85">
        <v>376</v>
      </c>
      <c r="B378" s="86" t="s">
        <v>1850</v>
      </c>
      <c r="C378" s="85" t="s">
        <v>1851</v>
      </c>
      <c r="D378" s="87">
        <v>107</v>
      </c>
      <c r="E378" s="88">
        <v>36788</v>
      </c>
      <c r="F378" s="87">
        <v>0</v>
      </c>
      <c r="G378" s="89">
        <f t="shared" si="15"/>
        <v>0</v>
      </c>
      <c r="H378" s="90">
        <f t="shared" si="16"/>
        <v>0.5</v>
      </c>
      <c r="I378" s="98">
        <f t="shared" si="17"/>
        <v>18390</v>
      </c>
      <c r="J378" s="99" t="s">
        <v>19</v>
      </c>
      <c r="K378" s="85"/>
    </row>
    <row r="379" customFormat="1" ht="17" customHeight="1" spans="1:11">
      <c r="A379" s="85">
        <v>377</v>
      </c>
      <c r="B379" s="115" t="s">
        <v>1852</v>
      </c>
      <c r="C379" s="116" t="s">
        <v>1853</v>
      </c>
      <c r="D379" s="117">
        <v>44</v>
      </c>
      <c r="E379" s="118">
        <v>17083.14</v>
      </c>
      <c r="F379" s="117">
        <v>0</v>
      </c>
      <c r="G379" s="89">
        <f t="shared" si="15"/>
        <v>0</v>
      </c>
      <c r="H379" s="90">
        <f t="shared" si="16"/>
        <v>0.5</v>
      </c>
      <c r="I379" s="98">
        <f t="shared" si="17"/>
        <v>8540</v>
      </c>
      <c r="J379" s="99" t="s">
        <v>19</v>
      </c>
      <c r="K379" s="116"/>
    </row>
    <row r="380" customFormat="1" ht="17" customHeight="1" spans="1:11">
      <c r="A380" s="85">
        <v>378</v>
      </c>
      <c r="B380" s="115" t="s">
        <v>1854</v>
      </c>
      <c r="C380" s="116" t="s">
        <v>489</v>
      </c>
      <c r="D380" s="117">
        <v>16</v>
      </c>
      <c r="E380" s="118">
        <v>8493.44</v>
      </c>
      <c r="F380" s="117">
        <v>0</v>
      </c>
      <c r="G380" s="89">
        <f t="shared" si="15"/>
        <v>0</v>
      </c>
      <c r="H380" s="90">
        <f t="shared" si="16"/>
        <v>0.5</v>
      </c>
      <c r="I380" s="98">
        <f t="shared" si="17"/>
        <v>4240</v>
      </c>
      <c r="J380" s="99" t="s">
        <v>19</v>
      </c>
      <c r="K380" s="116"/>
    </row>
    <row r="381" customFormat="1" ht="17" customHeight="1" spans="1:11">
      <c r="A381" s="85">
        <v>379</v>
      </c>
      <c r="B381" s="115" t="s">
        <v>1855</v>
      </c>
      <c r="C381" s="116" t="s">
        <v>1856</v>
      </c>
      <c r="D381" s="117">
        <v>131</v>
      </c>
      <c r="E381" s="118">
        <v>44006.91</v>
      </c>
      <c r="F381" s="117">
        <v>0</v>
      </c>
      <c r="G381" s="89">
        <f t="shared" si="15"/>
        <v>0</v>
      </c>
      <c r="H381" s="90">
        <f t="shared" si="16"/>
        <v>0.5</v>
      </c>
      <c r="I381" s="98">
        <f t="shared" si="17"/>
        <v>22000</v>
      </c>
      <c r="J381" s="99" t="s">
        <v>19</v>
      </c>
      <c r="K381" s="116"/>
    </row>
    <row r="382" customFormat="1" ht="17" customHeight="1" spans="1:11">
      <c r="A382" s="85">
        <v>380</v>
      </c>
      <c r="B382" s="86" t="s">
        <v>1857</v>
      </c>
      <c r="C382" s="85" t="s">
        <v>1858</v>
      </c>
      <c r="D382" s="87">
        <v>249</v>
      </c>
      <c r="E382" s="88">
        <v>220884.06</v>
      </c>
      <c r="F382" s="87">
        <v>1</v>
      </c>
      <c r="G382" s="89">
        <f t="shared" si="15"/>
        <v>0.004</v>
      </c>
      <c r="H382" s="90">
        <f t="shared" si="16"/>
        <v>0.438080495356037</v>
      </c>
      <c r="I382" s="98">
        <f t="shared" si="17"/>
        <v>96760</v>
      </c>
      <c r="J382" s="99" t="s">
        <v>19</v>
      </c>
      <c r="K382" s="85"/>
    </row>
    <row r="383" customFormat="1" ht="17" customHeight="1" spans="1:11">
      <c r="A383" s="85">
        <v>381</v>
      </c>
      <c r="B383" s="115" t="s">
        <v>1859</v>
      </c>
      <c r="C383" s="116" t="s">
        <v>1860</v>
      </c>
      <c r="D383" s="117">
        <v>74</v>
      </c>
      <c r="E383" s="118">
        <v>57124.13</v>
      </c>
      <c r="F383" s="117">
        <v>0</v>
      </c>
      <c r="G383" s="89">
        <f t="shared" si="15"/>
        <v>0</v>
      </c>
      <c r="H383" s="90">
        <f t="shared" si="16"/>
        <v>0.5</v>
      </c>
      <c r="I383" s="98">
        <f t="shared" si="17"/>
        <v>28560</v>
      </c>
      <c r="J383" s="99" t="s">
        <v>19</v>
      </c>
      <c r="K383" s="116"/>
    </row>
    <row r="384" customFormat="1" ht="17" customHeight="1" spans="1:11">
      <c r="A384" s="85">
        <v>382</v>
      </c>
      <c r="B384" s="115" t="s">
        <v>1861</v>
      </c>
      <c r="C384" s="116" t="s">
        <v>1862</v>
      </c>
      <c r="D384" s="117">
        <v>97</v>
      </c>
      <c r="E384" s="118">
        <v>72966.24</v>
      </c>
      <c r="F384" s="117">
        <v>0</v>
      </c>
      <c r="G384" s="89">
        <f t="shared" si="15"/>
        <v>0</v>
      </c>
      <c r="H384" s="90">
        <f t="shared" si="16"/>
        <v>0.5</v>
      </c>
      <c r="I384" s="98">
        <f t="shared" si="17"/>
        <v>36480</v>
      </c>
      <c r="J384" s="99" t="s">
        <v>14</v>
      </c>
      <c r="K384" s="116"/>
    </row>
    <row r="385" customFormat="1" ht="17" customHeight="1" spans="1:11">
      <c r="A385" s="85">
        <v>383</v>
      </c>
      <c r="B385" s="115" t="s">
        <v>1863</v>
      </c>
      <c r="C385" s="116" t="s">
        <v>1864</v>
      </c>
      <c r="D385" s="117">
        <v>67</v>
      </c>
      <c r="E385" s="118">
        <v>53141.18</v>
      </c>
      <c r="F385" s="117">
        <v>0</v>
      </c>
      <c r="G385" s="89">
        <f t="shared" si="15"/>
        <v>0</v>
      </c>
      <c r="H385" s="90">
        <f t="shared" si="16"/>
        <v>0.5</v>
      </c>
      <c r="I385" s="98">
        <f t="shared" si="17"/>
        <v>26570</v>
      </c>
      <c r="J385" s="99" t="s">
        <v>14</v>
      </c>
      <c r="K385" s="116"/>
    </row>
    <row r="386" customFormat="1" ht="17" customHeight="1" spans="1:11">
      <c r="A386" s="85">
        <v>384</v>
      </c>
      <c r="B386" s="115" t="s">
        <v>1865</v>
      </c>
      <c r="C386" s="116" t="s">
        <v>1866</v>
      </c>
      <c r="D386" s="117">
        <v>8</v>
      </c>
      <c r="E386" s="118">
        <v>3996.06</v>
      </c>
      <c r="F386" s="117">
        <v>0</v>
      </c>
      <c r="G386" s="89">
        <f t="shared" si="15"/>
        <v>0</v>
      </c>
      <c r="H386" s="90">
        <f t="shared" si="16"/>
        <v>0.5</v>
      </c>
      <c r="I386" s="98">
        <f t="shared" si="17"/>
        <v>1990</v>
      </c>
      <c r="J386" s="99" t="s">
        <v>19</v>
      </c>
      <c r="K386" s="116"/>
    </row>
    <row r="387" customFormat="1" ht="17" customHeight="1" spans="1:11">
      <c r="A387" s="85">
        <v>385</v>
      </c>
      <c r="B387" s="115" t="s">
        <v>1867</v>
      </c>
      <c r="C387" s="116" t="s">
        <v>1868</v>
      </c>
      <c r="D387" s="117">
        <v>10</v>
      </c>
      <c r="E387" s="118">
        <v>4305.17</v>
      </c>
      <c r="F387" s="117">
        <v>0</v>
      </c>
      <c r="G387" s="89">
        <f t="shared" ref="G387:G450" si="18">F387/(F387+D387)*100%</f>
        <v>0</v>
      </c>
      <c r="H387" s="90">
        <f t="shared" ref="H387:H450" si="19">(3.23%-G387)/3.23%*50%</f>
        <v>0.5</v>
      </c>
      <c r="I387" s="98">
        <f t="shared" ref="I387:I450" si="20">ROUNDDOWN(H387*E387,-1)</f>
        <v>2150</v>
      </c>
      <c r="J387" s="99" t="s">
        <v>19</v>
      </c>
      <c r="K387" s="116"/>
    </row>
    <row r="388" customFormat="1" ht="17" customHeight="1" spans="1:11">
      <c r="A388" s="85">
        <v>386</v>
      </c>
      <c r="B388" s="115" t="s">
        <v>1869</v>
      </c>
      <c r="C388" s="116" t="s">
        <v>1870</v>
      </c>
      <c r="D388" s="117">
        <v>485</v>
      </c>
      <c r="E388" s="118">
        <v>371647.88</v>
      </c>
      <c r="F388" s="117">
        <v>0</v>
      </c>
      <c r="G388" s="89">
        <f t="shared" si="18"/>
        <v>0</v>
      </c>
      <c r="H388" s="90">
        <f t="shared" si="19"/>
        <v>0.5</v>
      </c>
      <c r="I388" s="98">
        <f t="shared" si="20"/>
        <v>185820</v>
      </c>
      <c r="J388" s="99" t="s">
        <v>19</v>
      </c>
      <c r="K388" s="116"/>
    </row>
    <row r="389" customFormat="1" ht="17" customHeight="1" spans="1:11">
      <c r="A389" s="85">
        <v>387</v>
      </c>
      <c r="B389" s="115" t="s">
        <v>1871</v>
      </c>
      <c r="C389" s="116" t="s">
        <v>1872</v>
      </c>
      <c r="D389" s="117">
        <v>43</v>
      </c>
      <c r="E389" s="118">
        <v>42440.68</v>
      </c>
      <c r="F389" s="117">
        <v>0</v>
      </c>
      <c r="G389" s="89">
        <f t="shared" si="18"/>
        <v>0</v>
      </c>
      <c r="H389" s="90">
        <f t="shared" si="19"/>
        <v>0.5</v>
      </c>
      <c r="I389" s="98">
        <f t="shared" si="20"/>
        <v>21220</v>
      </c>
      <c r="J389" s="99" t="s">
        <v>19</v>
      </c>
      <c r="K389" s="116"/>
    </row>
    <row r="390" customFormat="1" ht="17" customHeight="1" spans="1:11">
      <c r="A390" s="85">
        <v>388</v>
      </c>
      <c r="B390" s="115" t="s">
        <v>1873</v>
      </c>
      <c r="C390" s="116" t="s">
        <v>1874</v>
      </c>
      <c r="D390" s="117">
        <v>19</v>
      </c>
      <c r="E390" s="118">
        <v>3668.87</v>
      </c>
      <c r="F390" s="117">
        <v>0</v>
      </c>
      <c r="G390" s="89">
        <f t="shared" si="18"/>
        <v>0</v>
      </c>
      <c r="H390" s="90">
        <f t="shared" si="19"/>
        <v>0.5</v>
      </c>
      <c r="I390" s="98">
        <f t="shared" si="20"/>
        <v>1830</v>
      </c>
      <c r="J390" s="99" t="s">
        <v>19</v>
      </c>
      <c r="K390" s="116"/>
    </row>
    <row r="391" customFormat="1" ht="17" customHeight="1" spans="1:11">
      <c r="A391" s="85">
        <v>389</v>
      </c>
      <c r="B391" s="115" t="s">
        <v>1875</v>
      </c>
      <c r="C391" s="116" t="s">
        <v>1876</v>
      </c>
      <c r="D391" s="117">
        <v>63</v>
      </c>
      <c r="E391" s="118">
        <v>4743.25</v>
      </c>
      <c r="F391" s="117">
        <v>0</v>
      </c>
      <c r="G391" s="89">
        <f t="shared" si="18"/>
        <v>0</v>
      </c>
      <c r="H391" s="90">
        <f t="shared" si="19"/>
        <v>0.5</v>
      </c>
      <c r="I391" s="98">
        <f t="shared" si="20"/>
        <v>2370</v>
      </c>
      <c r="J391" s="99" t="s">
        <v>19</v>
      </c>
      <c r="K391" s="116"/>
    </row>
    <row r="392" customFormat="1" ht="17" customHeight="1" spans="1:11">
      <c r="A392" s="85">
        <v>390</v>
      </c>
      <c r="B392" s="110" t="s">
        <v>1877</v>
      </c>
      <c r="C392" s="81" t="s">
        <v>1878</v>
      </c>
      <c r="D392" s="102">
        <v>10</v>
      </c>
      <c r="E392" s="103">
        <v>2730.5</v>
      </c>
      <c r="F392" s="102">
        <v>0</v>
      </c>
      <c r="G392" s="89">
        <f t="shared" si="18"/>
        <v>0</v>
      </c>
      <c r="H392" s="90">
        <f t="shared" si="19"/>
        <v>0.5</v>
      </c>
      <c r="I392" s="98">
        <f t="shared" si="20"/>
        <v>1360</v>
      </c>
      <c r="J392" s="99" t="s">
        <v>19</v>
      </c>
      <c r="K392" s="81"/>
    </row>
    <row r="393" customFormat="1" ht="17" customHeight="1" spans="1:11">
      <c r="A393" s="85">
        <v>391</v>
      </c>
      <c r="B393" s="86" t="s">
        <v>1879</v>
      </c>
      <c r="C393" s="85" t="s">
        <v>1880</v>
      </c>
      <c r="D393" s="87">
        <v>131</v>
      </c>
      <c r="E393" s="88">
        <v>39728.86</v>
      </c>
      <c r="F393" s="87">
        <v>0</v>
      </c>
      <c r="G393" s="89">
        <f t="shared" si="18"/>
        <v>0</v>
      </c>
      <c r="H393" s="90">
        <f t="shared" si="19"/>
        <v>0.5</v>
      </c>
      <c r="I393" s="98">
        <f t="shared" si="20"/>
        <v>19860</v>
      </c>
      <c r="J393" s="99" t="s">
        <v>19</v>
      </c>
      <c r="K393" s="85"/>
    </row>
    <row r="394" customFormat="1" ht="17" customHeight="1" spans="1:11">
      <c r="A394" s="85">
        <v>392</v>
      </c>
      <c r="B394" s="110" t="s">
        <v>1881</v>
      </c>
      <c r="C394" s="81" t="s">
        <v>1882</v>
      </c>
      <c r="D394" s="102">
        <v>184</v>
      </c>
      <c r="E394" s="103">
        <v>50964.22</v>
      </c>
      <c r="F394" s="102">
        <v>0</v>
      </c>
      <c r="G394" s="89">
        <f t="shared" si="18"/>
        <v>0</v>
      </c>
      <c r="H394" s="90">
        <f t="shared" si="19"/>
        <v>0.5</v>
      </c>
      <c r="I394" s="98">
        <f t="shared" si="20"/>
        <v>25480</v>
      </c>
      <c r="J394" s="99" t="s">
        <v>19</v>
      </c>
      <c r="K394" s="81"/>
    </row>
    <row r="395" customFormat="1" ht="17" customHeight="1" spans="1:11">
      <c r="A395" s="85">
        <v>393</v>
      </c>
      <c r="B395" s="86" t="s">
        <v>1883</v>
      </c>
      <c r="C395" s="85" t="s">
        <v>1884</v>
      </c>
      <c r="D395" s="87">
        <v>258</v>
      </c>
      <c r="E395" s="88">
        <v>62842.11</v>
      </c>
      <c r="F395" s="87">
        <v>0</v>
      </c>
      <c r="G395" s="89">
        <f t="shared" si="18"/>
        <v>0</v>
      </c>
      <c r="H395" s="90">
        <f t="shared" si="19"/>
        <v>0.5</v>
      </c>
      <c r="I395" s="98">
        <f t="shared" si="20"/>
        <v>31420</v>
      </c>
      <c r="J395" s="99" t="s">
        <v>19</v>
      </c>
      <c r="K395" s="85"/>
    </row>
    <row r="396" customFormat="1" ht="17" customHeight="1" spans="1:11">
      <c r="A396" s="85">
        <v>394</v>
      </c>
      <c r="B396" s="86" t="s">
        <v>1885</v>
      </c>
      <c r="C396" s="85" t="s">
        <v>1886</v>
      </c>
      <c r="D396" s="87">
        <v>93</v>
      </c>
      <c r="E396" s="88">
        <v>23827.35</v>
      </c>
      <c r="F396" s="87">
        <v>0</v>
      </c>
      <c r="G396" s="89">
        <f t="shared" si="18"/>
        <v>0</v>
      </c>
      <c r="H396" s="90">
        <f t="shared" si="19"/>
        <v>0.5</v>
      </c>
      <c r="I396" s="98">
        <f t="shared" si="20"/>
        <v>11910</v>
      </c>
      <c r="J396" s="99" t="s">
        <v>19</v>
      </c>
      <c r="K396" s="85"/>
    </row>
    <row r="397" customFormat="1" ht="17" customHeight="1" spans="1:11">
      <c r="A397" s="85">
        <v>395</v>
      </c>
      <c r="B397" s="110" t="s">
        <v>1887</v>
      </c>
      <c r="C397" s="81" t="s">
        <v>1888</v>
      </c>
      <c r="D397" s="102">
        <v>22</v>
      </c>
      <c r="E397" s="103">
        <v>6769.65</v>
      </c>
      <c r="F397" s="102">
        <v>0</v>
      </c>
      <c r="G397" s="89">
        <f t="shared" si="18"/>
        <v>0</v>
      </c>
      <c r="H397" s="90">
        <f t="shared" si="19"/>
        <v>0.5</v>
      </c>
      <c r="I397" s="98">
        <f t="shared" si="20"/>
        <v>3380</v>
      </c>
      <c r="J397" s="99" t="s">
        <v>19</v>
      </c>
      <c r="K397" s="81"/>
    </row>
    <row r="398" customFormat="1" ht="17" customHeight="1" spans="1:11">
      <c r="A398" s="85">
        <v>396</v>
      </c>
      <c r="B398" s="110" t="s">
        <v>1889</v>
      </c>
      <c r="C398" s="81" t="s">
        <v>1890</v>
      </c>
      <c r="D398" s="102">
        <v>4</v>
      </c>
      <c r="E398" s="103">
        <v>5110.4</v>
      </c>
      <c r="F398" s="102">
        <v>0</v>
      </c>
      <c r="G398" s="89">
        <f t="shared" si="18"/>
        <v>0</v>
      </c>
      <c r="H398" s="90">
        <f t="shared" si="19"/>
        <v>0.5</v>
      </c>
      <c r="I398" s="98">
        <f t="shared" si="20"/>
        <v>2550</v>
      </c>
      <c r="J398" s="99" t="s">
        <v>19</v>
      </c>
      <c r="K398" s="81"/>
    </row>
    <row r="399" customFormat="1" ht="17" customHeight="1" spans="1:11">
      <c r="A399" s="85">
        <v>397</v>
      </c>
      <c r="B399" s="110" t="s">
        <v>1891</v>
      </c>
      <c r="C399" s="81" t="s">
        <v>1892</v>
      </c>
      <c r="D399" s="102">
        <v>15</v>
      </c>
      <c r="E399" s="103">
        <v>30025.14</v>
      </c>
      <c r="F399" s="102">
        <v>0</v>
      </c>
      <c r="G399" s="89">
        <f t="shared" si="18"/>
        <v>0</v>
      </c>
      <c r="H399" s="90">
        <f t="shared" si="19"/>
        <v>0.5</v>
      </c>
      <c r="I399" s="98">
        <f t="shared" si="20"/>
        <v>15010</v>
      </c>
      <c r="J399" s="99" t="s">
        <v>19</v>
      </c>
      <c r="K399" s="81"/>
    </row>
    <row r="400" customFormat="1" ht="17" customHeight="1" spans="1:11">
      <c r="A400" s="85">
        <v>398</v>
      </c>
      <c r="B400" s="110" t="s">
        <v>1893</v>
      </c>
      <c r="C400" s="81" t="s">
        <v>1894</v>
      </c>
      <c r="D400" s="102">
        <v>11</v>
      </c>
      <c r="E400" s="103">
        <v>13345.64</v>
      </c>
      <c r="F400" s="102">
        <v>0</v>
      </c>
      <c r="G400" s="89">
        <f t="shared" si="18"/>
        <v>0</v>
      </c>
      <c r="H400" s="90">
        <f t="shared" si="19"/>
        <v>0.5</v>
      </c>
      <c r="I400" s="98">
        <f t="shared" si="20"/>
        <v>6670</v>
      </c>
      <c r="J400" s="99" t="s">
        <v>19</v>
      </c>
      <c r="K400" s="81"/>
    </row>
    <row r="401" customFormat="1" ht="17" customHeight="1" spans="1:11">
      <c r="A401" s="85">
        <v>399</v>
      </c>
      <c r="B401" s="110" t="s">
        <v>1895</v>
      </c>
      <c r="C401" s="81" t="s">
        <v>1896</v>
      </c>
      <c r="D401" s="102">
        <v>25</v>
      </c>
      <c r="E401" s="103">
        <v>30976.96</v>
      </c>
      <c r="F401" s="102">
        <v>0</v>
      </c>
      <c r="G401" s="89">
        <f t="shared" si="18"/>
        <v>0</v>
      </c>
      <c r="H401" s="90">
        <f t="shared" si="19"/>
        <v>0.5</v>
      </c>
      <c r="I401" s="98">
        <f t="shared" si="20"/>
        <v>15480</v>
      </c>
      <c r="J401" s="99" t="s">
        <v>19</v>
      </c>
      <c r="K401" s="81"/>
    </row>
    <row r="402" customFormat="1" ht="17" customHeight="1" spans="1:11">
      <c r="A402" s="85">
        <v>400</v>
      </c>
      <c r="B402" s="110" t="s">
        <v>1897</v>
      </c>
      <c r="C402" s="81" t="s">
        <v>1898</v>
      </c>
      <c r="D402" s="102">
        <v>32</v>
      </c>
      <c r="E402" s="103">
        <v>22947.72</v>
      </c>
      <c r="F402" s="102">
        <v>0</v>
      </c>
      <c r="G402" s="89">
        <f t="shared" si="18"/>
        <v>0</v>
      </c>
      <c r="H402" s="90">
        <f t="shared" si="19"/>
        <v>0.5</v>
      </c>
      <c r="I402" s="98">
        <f t="shared" si="20"/>
        <v>11470</v>
      </c>
      <c r="J402" s="99" t="s">
        <v>19</v>
      </c>
      <c r="K402" s="81"/>
    </row>
    <row r="403" customFormat="1" ht="17" customHeight="1" spans="1:11">
      <c r="A403" s="85">
        <v>401</v>
      </c>
      <c r="B403" s="110" t="s">
        <v>1899</v>
      </c>
      <c r="C403" s="81" t="s">
        <v>1900</v>
      </c>
      <c r="D403" s="102">
        <v>302</v>
      </c>
      <c r="E403" s="103">
        <v>345106.45</v>
      </c>
      <c r="F403" s="102">
        <v>0</v>
      </c>
      <c r="G403" s="89">
        <f t="shared" si="18"/>
        <v>0</v>
      </c>
      <c r="H403" s="90">
        <f t="shared" si="19"/>
        <v>0.5</v>
      </c>
      <c r="I403" s="98">
        <f t="shared" si="20"/>
        <v>172550</v>
      </c>
      <c r="J403" s="99" t="s">
        <v>19</v>
      </c>
      <c r="K403" s="81"/>
    </row>
    <row r="404" customFormat="1" ht="17" customHeight="1" spans="1:11">
      <c r="A404" s="85">
        <v>402</v>
      </c>
      <c r="B404" s="110" t="s">
        <v>1901</v>
      </c>
      <c r="C404" s="81" t="s">
        <v>1902</v>
      </c>
      <c r="D404" s="102">
        <v>6</v>
      </c>
      <c r="E404" s="103">
        <v>2007.84</v>
      </c>
      <c r="F404" s="102">
        <v>0</v>
      </c>
      <c r="G404" s="89">
        <f t="shared" si="18"/>
        <v>0</v>
      </c>
      <c r="H404" s="90">
        <f t="shared" si="19"/>
        <v>0.5</v>
      </c>
      <c r="I404" s="98">
        <f t="shared" si="20"/>
        <v>1000</v>
      </c>
      <c r="J404" s="99" t="s">
        <v>19</v>
      </c>
      <c r="K404" s="81"/>
    </row>
    <row r="405" customFormat="1" ht="17" customHeight="1" spans="1:11">
      <c r="A405" s="85">
        <v>403</v>
      </c>
      <c r="B405" s="86" t="s">
        <v>1903</v>
      </c>
      <c r="C405" s="85" t="s">
        <v>1904</v>
      </c>
      <c r="D405" s="87">
        <v>172</v>
      </c>
      <c r="E405" s="88">
        <v>70648.49</v>
      </c>
      <c r="F405" s="87">
        <v>0</v>
      </c>
      <c r="G405" s="89">
        <f t="shared" si="18"/>
        <v>0</v>
      </c>
      <c r="H405" s="90">
        <f t="shared" si="19"/>
        <v>0.5</v>
      </c>
      <c r="I405" s="98">
        <f t="shared" si="20"/>
        <v>35320</v>
      </c>
      <c r="J405" s="99" t="s">
        <v>19</v>
      </c>
      <c r="K405" s="85"/>
    </row>
    <row r="406" customFormat="1" ht="17" customHeight="1" spans="1:11">
      <c r="A406" s="85">
        <v>404</v>
      </c>
      <c r="B406" s="110" t="s">
        <v>1905</v>
      </c>
      <c r="C406" s="81" t="s">
        <v>1906</v>
      </c>
      <c r="D406" s="102">
        <v>129</v>
      </c>
      <c r="E406" s="103">
        <v>65901.29</v>
      </c>
      <c r="F406" s="102">
        <v>0</v>
      </c>
      <c r="G406" s="89">
        <f t="shared" si="18"/>
        <v>0</v>
      </c>
      <c r="H406" s="90">
        <f t="shared" si="19"/>
        <v>0.5</v>
      </c>
      <c r="I406" s="98">
        <f t="shared" si="20"/>
        <v>32950</v>
      </c>
      <c r="J406" s="99" t="s">
        <v>19</v>
      </c>
      <c r="K406" s="81"/>
    </row>
    <row r="407" customFormat="1" ht="17" customHeight="1" spans="1:11">
      <c r="A407" s="85">
        <v>405</v>
      </c>
      <c r="B407" s="86" t="s">
        <v>1907</v>
      </c>
      <c r="C407" s="85" t="s">
        <v>1908</v>
      </c>
      <c r="D407" s="87">
        <v>117</v>
      </c>
      <c r="E407" s="88">
        <v>47219.1</v>
      </c>
      <c r="F407" s="87">
        <v>0</v>
      </c>
      <c r="G407" s="89">
        <f t="shared" si="18"/>
        <v>0</v>
      </c>
      <c r="H407" s="90">
        <f t="shared" si="19"/>
        <v>0.5</v>
      </c>
      <c r="I407" s="98">
        <f t="shared" si="20"/>
        <v>23600</v>
      </c>
      <c r="J407" s="99" t="s">
        <v>19</v>
      </c>
      <c r="K407" s="85"/>
    </row>
    <row r="408" customFormat="1" ht="17" customHeight="1" spans="1:11">
      <c r="A408" s="85">
        <v>406</v>
      </c>
      <c r="B408" s="86" t="s">
        <v>1909</v>
      </c>
      <c r="C408" s="85" t="s">
        <v>1910</v>
      </c>
      <c r="D408" s="87">
        <v>19</v>
      </c>
      <c r="E408" s="88">
        <v>12522.59</v>
      </c>
      <c r="F408" s="87">
        <v>0</v>
      </c>
      <c r="G408" s="89">
        <f t="shared" si="18"/>
        <v>0</v>
      </c>
      <c r="H408" s="90">
        <f t="shared" si="19"/>
        <v>0.5</v>
      </c>
      <c r="I408" s="98">
        <f t="shared" si="20"/>
        <v>6260</v>
      </c>
      <c r="J408" s="99" t="s">
        <v>19</v>
      </c>
      <c r="K408" s="85"/>
    </row>
    <row r="409" customFormat="1" ht="17" customHeight="1" spans="1:11">
      <c r="A409" s="85">
        <v>407</v>
      </c>
      <c r="B409" s="110" t="s">
        <v>1911</v>
      </c>
      <c r="C409" s="81" t="s">
        <v>1912</v>
      </c>
      <c r="D409" s="102">
        <v>96</v>
      </c>
      <c r="E409" s="103">
        <v>38823.32</v>
      </c>
      <c r="F409" s="102">
        <v>0</v>
      </c>
      <c r="G409" s="89">
        <f t="shared" si="18"/>
        <v>0</v>
      </c>
      <c r="H409" s="90">
        <f t="shared" si="19"/>
        <v>0.5</v>
      </c>
      <c r="I409" s="98">
        <f t="shared" si="20"/>
        <v>19410</v>
      </c>
      <c r="J409" s="99" t="s">
        <v>19</v>
      </c>
      <c r="K409" s="81"/>
    </row>
    <row r="410" customFormat="1" ht="17" customHeight="1" spans="1:11">
      <c r="A410" s="85">
        <v>408</v>
      </c>
      <c r="B410" s="110" t="s">
        <v>1913</v>
      </c>
      <c r="C410" s="85" t="s">
        <v>1914</v>
      </c>
      <c r="D410" s="102">
        <v>33</v>
      </c>
      <c r="E410" s="103">
        <v>7299.94</v>
      </c>
      <c r="F410" s="102">
        <v>0</v>
      </c>
      <c r="G410" s="89">
        <f t="shared" si="18"/>
        <v>0</v>
      </c>
      <c r="H410" s="90">
        <f t="shared" si="19"/>
        <v>0.5</v>
      </c>
      <c r="I410" s="98">
        <f t="shared" si="20"/>
        <v>3640</v>
      </c>
      <c r="J410" s="99" t="s">
        <v>19</v>
      </c>
      <c r="K410" s="81"/>
    </row>
    <row r="411" customFormat="1" ht="17" customHeight="1" spans="1:11">
      <c r="A411" s="85">
        <v>409</v>
      </c>
      <c r="B411" s="86" t="s">
        <v>1915</v>
      </c>
      <c r="C411" s="85" t="s">
        <v>1916</v>
      </c>
      <c r="D411" s="87">
        <v>101</v>
      </c>
      <c r="E411" s="88">
        <v>37390.31</v>
      </c>
      <c r="F411" s="87">
        <v>0</v>
      </c>
      <c r="G411" s="89">
        <f t="shared" si="18"/>
        <v>0</v>
      </c>
      <c r="H411" s="90">
        <f t="shared" si="19"/>
        <v>0.5</v>
      </c>
      <c r="I411" s="98">
        <f t="shared" si="20"/>
        <v>18690</v>
      </c>
      <c r="J411" s="99" t="s">
        <v>19</v>
      </c>
      <c r="K411" s="85"/>
    </row>
    <row r="412" customFormat="1" ht="17" customHeight="1" spans="1:11">
      <c r="A412" s="85">
        <v>410</v>
      </c>
      <c r="B412" s="110" t="s">
        <v>1917</v>
      </c>
      <c r="C412" s="81" t="s">
        <v>1918</v>
      </c>
      <c r="D412" s="102">
        <v>11</v>
      </c>
      <c r="E412" s="103">
        <v>7897.88</v>
      </c>
      <c r="F412" s="102">
        <v>0</v>
      </c>
      <c r="G412" s="89">
        <f t="shared" si="18"/>
        <v>0</v>
      </c>
      <c r="H412" s="90">
        <f t="shared" si="19"/>
        <v>0.5</v>
      </c>
      <c r="I412" s="98">
        <f t="shared" si="20"/>
        <v>3940</v>
      </c>
      <c r="J412" s="99" t="s">
        <v>19</v>
      </c>
      <c r="K412" s="81"/>
    </row>
    <row r="413" customFormat="1" ht="17" customHeight="1" spans="1:11">
      <c r="A413" s="85">
        <v>411</v>
      </c>
      <c r="B413" s="86" t="s">
        <v>1919</v>
      </c>
      <c r="C413" s="85" t="s">
        <v>1920</v>
      </c>
      <c r="D413" s="87">
        <v>78</v>
      </c>
      <c r="E413" s="88">
        <v>24231.79</v>
      </c>
      <c r="F413" s="87">
        <v>0</v>
      </c>
      <c r="G413" s="89">
        <f t="shared" si="18"/>
        <v>0</v>
      </c>
      <c r="H413" s="90">
        <f t="shared" si="19"/>
        <v>0.5</v>
      </c>
      <c r="I413" s="98">
        <f t="shared" si="20"/>
        <v>12110</v>
      </c>
      <c r="J413" s="99" t="s">
        <v>19</v>
      </c>
      <c r="K413" s="85"/>
    </row>
    <row r="414" customFormat="1" ht="17" customHeight="1" spans="1:11">
      <c r="A414" s="85">
        <v>412</v>
      </c>
      <c r="B414" s="86" t="s">
        <v>1921</v>
      </c>
      <c r="C414" s="85" t="s">
        <v>1922</v>
      </c>
      <c r="D414" s="87">
        <v>202</v>
      </c>
      <c r="E414" s="88">
        <v>106033.28</v>
      </c>
      <c r="F414" s="87">
        <v>2</v>
      </c>
      <c r="G414" s="89">
        <f t="shared" si="18"/>
        <v>0.00980392156862745</v>
      </c>
      <c r="H414" s="90">
        <f t="shared" si="19"/>
        <v>0.348236508225581</v>
      </c>
      <c r="I414" s="98">
        <f t="shared" si="20"/>
        <v>36920</v>
      </c>
      <c r="J414" s="99" t="s">
        <v>19</v>
      </c>
      <c r="K414" s="85"/>
    </row>
    <row r="415" customFormat="1" ht="17" customHeight="1" spans="1:11">
      <c r="A415" s="85">
        <v>413</v>
      </c>
      <c r="B415" s="110" t="s">
        <v>1923</v>
      </c>
      <c r="C415" s="81" t="s">
        <v>1924</v>
      </c>
      <c r="D415" s="102">
        <v>193</v>
      </c>
      <c r="E415" s="103">
        <v>145950.07</v>
      </c>
      <c r="F415" s="102">
        <v>0</v>
      </c>
      <c r="G415" s="89">
        <f t="shared" si="18"/>
        <v>0</v>
      </c>
      <c r="H415" s="90">
        <f t="shared" si="19"/>
        <v>0.5</v>
      </c>
      <c r="I415" s="98">
        <f t="shared" si="20"/>
        <v>72970</v>
      </c>
      <c r="J415" s="99" t="s">
        <v>19</v>
      </c>
      <c r="K415" s="81"/>
    </row>
    <row r="416" customFormat="1" ht="17" customHeight="1" spans="1:11">
      <c r="A416" s="85">
        <v>414</v>
      </c>
      <c r="B416" s="86" t="s">
        <v>1925</v>
      </c>
      <c r="C416" s="85" t="s">
        <v>1926</v>
      </c>
      <c r="D416" s="87">
        <v>20</v>
      </c>
      <c r="E416" s="88">
        <v>6837.18</v>
      </c>
      <c r="F416" s="87">
        <v>0</v>
      </c>
      <c r="G416" s="89">
        <f t="shared" si="18"/>
        <v>0</v>
      </c>
      <c r="H416" s="90">
        <f t="shared" si="19"/>
        <v>0.5</v>
      </c>
      <c r="I416" s="98">
        <f t="shared" si="20"/>
        <v>3410</v>
      </c>
      <c r="J416" s="99" t="s">
        <v>19</v>
      </c>
      <c r="K416" s="85"/>
    </row>
    <row r="417" customFormat="1" ht="17" customHeight="1" spans="1:11">
      <c r="A417" s="85">
        <v>415</v>
      </c>
      <c r="B417" s="86" t="s">
        <v>1927</v>
      </c>
      <c r="C417" s="85" t="s">
        <v>1928</v>
      </c>
      <c r="D417" s="87">
        <v>231</v>
      </c>
      <c r="E417" s="88">
        <v>83986.68</v>
      </c>
      <c r="F417" s="87">
        <v>0</v>
      </c>
      <c r="G417" s="89">
        <f t="shared" si="18"/>
        <v>0</v>
      </c>
      <c r="H417" s="90">
        <f t="shared" si="19"/>
        <v>0.5</v>
      </c>
      <c r="I417" s="98">
        <f t="shared" si="20"/>
        <v>41990</v>
      </c>
      <c r="J417" s="99" t="s">
        <v>19</v>
      </c>
      <c r="K417" s="85"/>
    </row>
    <row r="418" customFormat="1" ht="17" customHeight="1" spans="1:11">
      <c r="A418" s="85">
        <v>416</v>
      </c>
      <c r="B418" s="110" t="s">
        <v>1929</v>
      </c>
      <c r="C418" s="81" t="s">
        <v>1930</v>
      </c>
      <c r="D418" s="102">
        <v>40</v>
      </c>
      <c r="E418" s="103">
        <v>24200.13</v>
      </c>
      <c r="F418" s="102">
        <v>0</v>
      </c>
      <c r="G418" s="89">
        <f t="shared" si="18"/>
        <v>0</v>
      </c>
      <c r="H418" s="90">
        <f t="shared" si="19"/>
        <v>0.5</v>
      </c>
      <c r="I418" s="98">
        <f t="shared" si="20"/>
        <v>12100</v>
      </c>
      <c r="J418" s="99" t="s">
        <v>14</v>
      </c>
      <c r="K418" s="81"/>
    </row>
    <row r="419" customFormat="1" ht="17" customHeight="1" spans="1:11">
      <c r="A419" s="85">
        <v>417</v>
      </c>
      <c r="B419" s="110" t="s">
        <v>1931</v>
      </c>
      <c r="C419" s="81" t="s">
        <v>1930</v>
      </c>
      <c r="D419" s="102">
        <v>14</v>
      </c>
      <c r="E419" s="103">
        <v>8535.56</v>
      </c>
      <c r="F419" s="102">
        <v>0</v>
      </c>
      <c r="G419" s="89">
        <f t="shared" si="18"/>
        <v>0</v>
      </c>
      <c r="H419" s="90">
        <f t="shared" si="19"/>
        <v>0.5</v>
      </c>
      <c r="I419" s="98">
        <f t="shared" si="20"/>
        <v>4260</v>
      </c>
      <c r="J419" s="99" t="s">
        <v>14</v>
      </c>
      <c r="K419" s="81"/>
    </row>
    <row r="420" customFormat="1" ht="17" customHeight="1" spans="1:11">
      <c r="A420" s="85">
        <v>418</v>
      </c>
      <c r="B420" s="110" t="s">
        <v>1932</v>
      </c>
      <c r="C420" s="81" t="s">
        <v>1933</v>
      </c>
      <c r="D420" s="102">
        <v>3</v>
      </c>
      <c r="E420" s="103">
        <v>774</v>
      </c>
      <c r="F420" s="102">
        <v>0</v>
      </c>
      <c r="G420" s="89">
        <f t="shared" si="18"/>
        <v>0</v>
      </c>
      <c r="H420" s="90">
        <f t="shared" si="19"/>
        <v>0.5</v>
      </c>
      <c r="I420" s="98">
        <f t="shared" si="20"/>
        <v>380</v>
      </c>
      <c r="J420" s="99" t="s">
        <v>19</v>
      </c>
      <c r="K420" s="81"/>
    </row>
    <row r="421" customFormat="1" ht="17" customHeight="1" spans="1:11">
      <c r="A421" s="85">
        <v>419</v>
      </c>
      <c r="B421" s="86" t="s">
        <v>1934</v>
      </c>
      <c r="C421" s="85" t="s">
        <v>1935</v>
      </c>
      <c r="D421" s="87">
        <v>179</v>
      </c>
      <c r="E421" s="88">
        <v>59993.17</v>
      </c>
      <c r="F421" s="87">
        <v>2</v>
      </c>
      <c r="G421" s="89">
        <f t="shared" si="18"/>
        <v>0.0110497237569061</v>
      </c>
      <c r="H421" s="90">
        <f t="shared" si="19"/>
        <v>0.328951644629937</v>
      </c>
      <c r="I421" s="98">
        <f t="shared" si="20"/>
        <v>19730</v>
      </c>
      <c r="J421" s="99" t="s">
        <v>19</v>
      </c>
      <c r="K421" s="85"/>
    </row>
    <row r="422" customFormat="1" ht="17" customHeight="1" spans="1:11">
      <c r="A422" s="85">
        <v>420</v>
      </c>
      <c r="B422" s="86" t="s">
        <v>1936</v>
      </c>
      <c r="C422" s="85" t="s">
        <v>1937</v>
      </c>
      <c r="D422" s="87">
        <v>117</v>
      </c>
      <c r="E422" s="88">
        <v>133997.75</v>
      </c>
      <c r="F422" s="87">
        <v>0</v>
      </c>
      <c r="G422" s="89">
        <f t="shared" si="18"/>
        <v>0</v>
      </c>
      <c r="H422" s="90">
        <f t="shared" si="19"/>
        <v>0.5</v>
      </c>
      <c r="I422" s="98">
        <f t="shared" si="20"/>
        <v>66990</v>
      </c>
      <c r="J422" s="99" t="s">
        <v>19</v>
      </c>
      <c r="K422" s="85"/>
    </row>
    <row r="423" customFormat="1" ht="17" customHeight="1" spans="1:11">
      <c r="A423" s="85">
        <v>421</v>
      </c>
      <c r="B423" s="86" t="s">
        <v>1938</v>
      </c>
      <c r="C423" s="85" t="s">
        <v>1939</v>
      </c>
      <c r="D423" s="87">
        <v>145</v>
      </c>
      <c r="E423" s="88">
        <v>64199.66</v>
      </c>
      <c r="F423" s="87">
        <v>0</v>
      </c>
      <c r="G423" s="89">
        <f t="shared" si="18"/>
        <v>0</v>
      </c>
      <c r="H423" s="90">
        <f t="shared" si="19"/>
        <v>0.5</v>
      </c>
      <c r="I423" s="98">
        <f t="shared" si="20"/>
        <v>32090</v>
      </c>
      <c r="J423" s="99" t="s">
        <v>19</v>
      </c>
      <c r="K423" s="85"/>
    </row>
    <row r="424" customFormat="1" ht="17" customHeight="1" spans="1:11">
      <c r="A424" s="85">
        <v>422</v>
      </c>
      <c r="B424" s="110" t="s">
        <v>1940</v>
      </c>
      <c r="C424" s="81" t="s">
        <v>1941</v>
      </c>
      <c r="D424" s="102">
        <v>209</v>
      </c>
      <c r="E424" s="103">
        <v>71382.01</v>
      </c>
      <c r="F424" s="102">
        <v>0</v>
      </c>
      <c r="G424" s="89">
        <f t="shared" si="18"/>
        <v>0</v>
      </c>
      <c r="H424" s="90">
        <f t="shared" si="19"/>
        <v>0.5</v>
      </c>
      <c r="I424" s="98">
        <f t="shared" si="20"/>
        <v>35690</v>
      </c>
      <c r="J424" s="99" t="s">
        <v>14</v>
      </c>
      <c r="K424" s="81"/>
    </row>
    <row r="425" customFormat="1" ht="17" customHeight="1" spans="1:11">
      <c r="A425" s="85">
        <v>423</v>
      </c>
      <c r="B425" s="86" t="s">
        <v>1942</v>
      </c>
      <c r="C425" s="85" t="s">
        <v>1943</v>
      </c>
      <c r="D425" s="87">
        <v>1986</v>
      </c>
      <c r="E425" s="88">
        <v>1236398.82</v>
      </c>
      <c r="F425" s="87">
        <v>28</v>
      </c>
      <c r="G425" s="89">
        <f t="shared" si="18"/>
        <v>0.0139026812313803</v>
      </c>
      <c r="H425" s="90">
        <f t="shared" si="19"/>
        <v>0.284788216232503</v>
      </c>
      <c r="I425" s="98">
        <f t="shared" si="20"/>
        <v>352110</v>
      </c>
      <c r="J425" s="99" t="s">
        <v>19</v>
      </c>
      <c r="K425" s="85"/>
    </row>
    <row r="426" customFormat="1" ht="17" customHeight="1" spans="1:11">
      <c r="A426" s="85">
        <v>424</v>
      </c>
      <c r="B426" s="86" t="s">
        <v>1944</v>
      </c>
      <c r="C426" s="85" t="s">
        <v>1945</v>
      </c>
      <c r="D426" s="87">
        <v>452</v>
      </c>
      <c r="E426" s="88">
        <v>134034.79</v>
      </c>
      <c r="F426" s="87">
        <v>0</v>
      </c>
      <c r="G426" s="89">
        <f t="shared" si="18"/>
        <v>0</v>
      </c>
      <c r="H426" s="90">
        <f t="shared" si="19"/>
        <v>0.5</v>
      </c>
      <c r="I426" s="98">
        <f t="shared" si="20"/>
        <v>67010</v>
      </c>
      <c r="J426" s="99" t="s">
        <v>19</v>
      </c>
      <c r="K426" s="85"/>
    </row>
    <row r="427" customFormat="1" ht="17" customHeight="1" spans="1:11">
      <c r="A427" s="85">
        <v>425</v>
      </c>
      <c r="B427" s="110" t="s">
        <v>1946</v>
      </c>
      <c r="C427" s="81" t="s">
        <v>1947</v>
      </c>
      <c r="D427" s="102">
        <v>111</v>
      </c>
      <c r="E427" s="103">
        <v>38660.38</v>
      </c>
      <c r="F427" s="102">
        <v>0</v>
      </c>
      <c r="G427" s="89">
        <f t="shared" si="18"/>
        <v>0</v>
      </c>
      <c r="H427" s="90">
        <f t="shared" si="19"/>
        <v>0.5</v>
      </c>
      <c r="I427" s="98">
        <f t="shared" si="20"/>
        <v>19330</v>
      </c>
      <c r="J427" s="99" t="s">
        <v>19</v>
      </c>
      <c r="K427" s="81"/>
    </row>
    <row r="428" customFormat="1" ht="17" customHeight="1" spans="1:11">
      <c r="A428" s="85">
        <v>426</v>
      </c>
      <c r="B428" s="86" t="s">
        <v>1948</v>
      </c>
      <c r="C428" s="85" t="s">
        <v>1949</v>
      </c>
      <c r="D428" s="87">
        <v>209</v>
      </c>
      <c r="E428" s="88">
        <v>56412.92</v>
      </c>
      <c r="F428" s="87">
        <v>1</v>
      </c>
      <c r="G428" s="89">
        <f t="shared" si="18"/>
        <v>0.00476190476190476</v>
      </c>
      <c r="H428" s="90">
        <f t="shared" si="19"/>
        <v>0.426286303995282</v>
      </c>
      <c r="I428" s="98">
        <f t="shared" si="20"/>
        <v>24040</v>
      </c>
      <c r="J428" s="99" t="s">
        <v>19</v>
      </c>
      <c r="K428" s="85"/>
    </row>
    <row r="429" customFormat="1" ht="17" customHeight="1" spans="1:11">
      <c r="A429" s="85">
        <v>427</v>
      </c>
      <c r="B429" s="110" t="s">
        <v>1950</v>
      </c>
      <c r="C429" s="81" t="s">
        <v>1951</v>
      </c>
      <c r="D429" s="102">
        <v>103</v>
      </c>
      <c r="E429" s="103">
        <v>26009.36</v>
      </c>
      <c r="F429" s="102">
        <v>0</v>
      </c>
      <c r="G429" s="89">
        <f t="shared" si="18"/>
        <v>0</v>
      </c>
      <c r="H429" s="90">
        <f t="shared" si="19"/>
        <v>0.5</v>
      </c>
      <c r="I429" s="98">
        <f t="shared" si="20"/>
        <v>13000</v>
      </c>
      <c r="J429" s="99" t="s">
        <v>19</v>
      </c>
      <c r="K429" s="81"/>
    </row>
    <row r="430" customFormat="1" ht="17" customHeight="1" spans="1:11">
      <c r="A430" s="85">
        <v>428</v>
      </c>
      <c r="B430" s="86" t="s">
        <v>1952</v>
      </c>
      <c r="C430" s="85" t="s">
        <v>1953</v>
      </c>
      <c r="D430" s="87">
        <v>211</v>
      </c>
      <c r="E430" s="88">
        <v>58843.2</v>
      </c>
      <c r="F430" s="87">
        <v>0</v>
      </c>
      <c r="G430" s="89">
        <f t="shared" si="18"/>
        <v>0</v>
      </c>
      <c r="H430" s="90">
        <f t="shared" si="19"/>
        <v>0.5</v>
      </c>
      <c r="I430" s="98">
        <f t="shared" si="20"/>
        <v>29420</v>
      </c>
      <c r="J430" s="99" t="s">
        <v>19</v>
      </c>
      <c r="K430" s="85"/>
    </row>
    <row r="431" customFormat="1" ht="17" customHeight="1" spans="1:11">
      <c r="A431" s="85">
        <v>429</v>
      </c>
      <c r="B431" s="86" t="s">
        <v>1954</v>
      </c>
      <c r="C431" s="85" t="s">
        <v>1955</v>
      </c>
      <c r="D431" s="87">
        <v>136</v>
      </c>
      <c r="E431" s="88">
        <v>45114.18</v>
      </c>
      <c r="F431" s="87">
        <v>0</v>
      </c>
      <c r="G431" s="89">
        <f t="shared" si="18"/>
        <v>0</v>
      </c>
      <c r="H431" s="90">
        <f t="shared" si="19"/>
        <v>0.5</v>
      </c>
      <c r="I431" s="98">
        <f t="shared" si="20"/>
        <v>22550</v>
      </c>
      <c r="J431" s="99" t="s">
        <v>19</v>
      </c>
      <c r="K431" s="85"/>
    </row>
    <row r="432" customFormat="1" ht="17" customHeight="1" spans="1:11">
      <c r="A432" s="85">
        <v>430</v>
      </c>
      <c r="B432" s="110" t="s">
        <v>1956</v>
      </c>
      <c r="C432" s="81" t="s">
        <v>1957</v>
      </c>
      <c r="D432" s="102">
        <v>155</v>
      </c>
      <c r="E432" s="103">
        <v>48889.82</v>
      </c>
      <c r="F432" s="102">
        <v>0</v>
      </c>
      <c r="G432" s="89">
        <f t="shared" si="18"/>
        <v>0</v>
      </c>
      <c r="H432" s="90">
        <f t="shared" si="19"/>
        <v>0.5</v>
      </c>
      <c r="I432" s="98">
        <f t="shared" si="20"/>
        <v>24440</v>
      </c>
      <c r="J432" s="99" t="s">
        <v>19</v>
      </c>
      <c r="K432" s="81"/>
    </row>
    <row r="433" customFormat="1" ht="17" customHeight="1" spans="1:11">
      <c r="A433" s="85">
        <v>431</v>
      </c>
      <c r="B433" s="86" t="s">
        <v>1958</v>
      </c>
      <c r="C433" s="85" t="s">
        <v>1959</v>
      </c>
      <c r="D433" s="87">
        <v>668</v>
      </c>
      <c r="E433" s="88">
        <v>325603.95</v>
      </c>
      <c r="F433" s="87">
        <v>22</v>
      </c>
      <c r="G433" s="89">
        <f t="shared" si="18"/>
        <v>0.0318840579710145</v>
      </c>
      <c r="H433" s="90">
        <f t="shared" si="19"/>
        <v>0.00643873109884692</v>
      </c>
      <c r="I433" s="98">
        <f t="shared" si="20"/>
        <v>2090</v>
      </c>
      <c r="J433" s="99" t="s">
        <v>19</v>
      </c>
      <c r="K433" s="85"/>
    </row>
    <row r="434" customFormat="1" ht="17" customHeight="1" spans="1:11">
      <c r="A434" s="85">
        <v>432</v>
      </c>
      <c r="B434" s="86" t="s">
        <v>1960</v>
      </c>
      <c r="C434" s="85" t="s">
        <v>1961</v>
      </c>
      <c r="D434" s="87">
        <v>82</v>
      </c>
      <c r="E434" s="88">
        <v>47971.75</v>
      </c>
      <c r="F434" s="87">
        <v>0</v>
      </c>
      <c r="G434" s="89">
        <f t="shared" si="18"/>
        <v>0</v>
      </c>
      <c r="H434" s="90">
        <f t="shared" si="19"/>
        <v>0.5</v>
      </c>
      <c r="I434" s="98">
        <f t="shared" si="20"/>
        <v>23980</v>
      </c>
      <c r="J434" s="99" t="s">
        <v>19</v>
      </c>
      <c r="K434" s="85"/>
    </row>
    <row r="435" customFormat="1" ht="17" customHeight="1" spans="1:11">
      <c r="A435" s="85">
        <v>433</v>
      </c>
      <c r="B435" s="110" t="s">
        <v>1962</v>
      </c>
      <c r="C435" s="81" t="s">
        <v>1963</v>
      </c>
      <c r="D435" s="102">
        <v>97</v>
      </c>
      <c r="E435" s="103">
        <v>18422.04</v>
      </c>
      <c r="F435" s="102">
        <v>0</v>
      </c>
      <c r="G435" s="89">
        <f t="shared" si="18"/>
        <v>0</v>
      </c>
      <c r="H435" s="90">
        <f t="shared" si="19"/>
        <v>0.5</v>
      </c>
      <c r="I435" s="98">
        <f t="shared" si="20"/>
        <v>9210</v>
      </c>
      <c r="J435" s="99" t="s">
        <v>14</v>
      </c>
      <c r="K435" s="81"/>
    </row>
    <row r="436" customFormat="1" ht="17" customHeight="1" spans="1:11">
      <c r="A436" s="85">
        <v>434</v>
      </c>
      <c r="B436" s="86" t="s">
        <v>1964</v>
      </c>
      <c r="C436" s="85" t="s">
        <v>1965</v>
      </c>
      <c r="D436" s="87">
        <v>420</v>
      </c>
      <c r="E436" s="88">
        <v>337384.97</v>
      </c>
      <c r="F436" s="87">
        <v>1</v>
      </c>
      <c r="G436" s="89">
        <f t="shared" si="18"/>
        <v>0.00237529691211401</v>
      </c>
      <c r="H436" s="90">
        <f t="shared" si="19"/>
        <v>0.463230697954891</v>
      </c>
      <c r="I436" s="98">
        <f t="shared" si="20"/>
        <v>156280</v>
      </c>
      <c r="J436" s="99" t="s">
        <v>19</v>
      </c>
      <c r="K436" s="85"/>
    </row>
    <row r="437" customFormat="1" ht="17" customHeight="1" spans="1:11">
      <c r="A437" s="85">
        <v>435</v>
      </c>
      <c r="B437" s="110" t="s">
        <v>1966</v>
      </c>
      <c r="C437" s="81" t="s">
        <v>1967</v>
      </c>
      <c r="D437" s="102">
        <v>245</v>
      </c>
      <c r="E437" s="103">
        <v>402434.84</v>
      </c>
      <c r="F437" s="102">
        <v>0</v>
      </c>
      <c r="G437" s="89">
        <f t="shared" si="18"/>
        <v>0</v>
      </c>
      <c r="H437" s="90">
        <f t="shared" si="19"/>
        <v>0.5</v>
      </c>
      <c r="I437" s="98">
        <f t="shared" si="20"/>
        <v>201210</v>
      </c>
      <c r="J437" s="99" t="s">
        <v>19</v>
      </c>
      <c r="K437" s="81"/>
    </row>
    <row r="438" customFormat="1" ht="17" customHeight="1" spans="1:11">
      <c r="A438" s="85">
        <v>436</v>
      </c>
      <c r="B438" s="86" t="s">
        <v>1968</v>
      </c>
      <c r="C438" s="85" t="s">
        <v>1969</v>
      </c>
      <c r="D438" s="87">
        <v>125</v>
      </c>
      <c r="E438" s="88">
        <v>35530.74</v>
      </c>
      <c r="F438" s="87">
        <v>0</v>
      </c>
      <c r="G438" s="89">
        <f t="shared" si="18"/>
        <v>0</v>
      </c>
      <c r="H438" s="90">
        <f t="shared" si="19"/>
        <v>0.5</v>
      </c>
      <c r="I438" s="98">
        <f t="shared" si="20"/>
        <v>17760</v>
      </c>
      <c r="J438" s="99" t="s">
        <v>19</v>
      </c>
      <c r="K438" s="85"/>
    </row>
    <row r="439" customFormat="1" ht="17" customHeight="1" spans="1:11">
      <c r="A439" s="85">
        <v>437</v>
      </c>
      <c r="B439" s="86" t="s">
        <v>1970</v>
      </c>
      <c r="C439" s="85" t="s">
        <v>1971</v>
      </c>
      <c r="D439" s="87">
        <v>127</v>
      </c>
      <c r="E439" s="88">
        <v>35757.62</v>
      </c>
      <c r="F439" s="87">
        <v>0</v>
      </c>
      <c r="G439" s="89">
        <f t="shared" si="18"/>
        <v>0</v>
      </c>
      <c r="H439" s="90">
        <f t="shared" si="19"/>
        <v>0.5</v>
      </c>
      <c r="I439" s="98">
        <f t="shared" si="20"/>
        <v>17870</v>
      </c>
      <c r="J439" s="99" t="s">
        <v>19</v>
      </c>
      <c r="K439" s="85"/>
    </row>
    <row r="440" customFormat="1" ht="17" customHeight="1" spans="1:11">
      <c r="A440" s="85">
        <v>438</v>
      </c>
      <c r="B440" s="86" t="s">
        <v>1972</v>
      </c>
      <c r="C440" s="85" t="s">
        <v>1973</v>
      </c>
      <c r="D440" s="87">
        <v>56</v>
      </c>
      <c r="E440" s="88">
        <v>17630.02</v>
      </c>
      <c r="F440" s="87">
        <v>0</v>
      </c>
      <c r="G440" s="89">
        <f t="shared" si="18"/>
        <v>0</v>
      </c>
      <c r="H440" s="90">
        <f t="shared" si="19"/>
        <v>0.5</v>
      </c>
      <c r="I440" s="98">
        <f t="shared" si="20"/>
        <v>8810</v>
      </c>
      <c r="J440" s="99" t="s">
        <v>19</v>
      </c>
      <c r="K440" s="85"/>
    </row>
    <row r="441" customFormat="1" ht="17" customHeight="1" spans="1:11">
      <c r="A441" s="85">
        <v>439</v>
      </c>
      <c r="B441" s="86" t="s">
        <v>1974</v>
      </c>
      <c r="C441" s="85" t="s">
        <v>1975</v>
      </c>
      <c r="D441" s="87">
        <v>37</v>
      </c>
      <c r="E441" s="88">
        <v>42913.24</v>
      </c>
      <c r="F441" s="87">
        <v>0</v>
      </c>
      <c r="G441" s="89">
        <f t="shared" si="18"/>
        <v>0</v>
      </c>
      <c r="H441" s="90">
        <f t="shared" si="19"/>
        <v>0.5</v>
      </c>
      <c r="I441" s="98">
        <f t="shared" si="20"/>
        <v>21450</v>
      </c>
      <c r="J441" s="99" t="s">
        <v>19</v>
      </c>
      <c r="K441" s="85"/>
    </row>
    <row r="442" customFormat="1" ht="17" customHeight="1" spans="1:11">
      <c r="A442" s="85">
        <v>440</v>
      </c>
      <c r="B442" s="110" t="s">
        <v>1976</v>
      </c>
      <c r="C442" s="81" t="s">
        <v>1977</v>
      </c>
      <c r="D442" s="102">
        <v>44</v>
      </c>
      <c r="E442" s="103">
        <v>75374.42</v>
      </c>
      <c r="F442" s="102">
        <v>0</v>
      </c>
      <c r="G442" s="89">
        <f t="shared" si="18"/>
        <v>0</v>
      </c>
      <c r="H442" s="90">
        <f t="shared" si="19"/>
        <v>0.5</v>
      </c>
      <c r="I442" s="98">
        <f t="shared" si="20"/>
        <v>37680</v>
      </c>
      <c r="J442" s="99" t="s">
        <v>19</v>
      </c>
      <c r="K442" s="81"/>
    </row>
    <row r="443" customFormat="1" ht="17" customHeight="1" spans="1:11">
      <c r="A443" s="85">
        <v>441</v>
      </c>
      <c r="B443" s="86" t="s">
        <v>1978</v>
      </c>
      <c r="C443" s="85" t="s">
        <v>1979</v>
      </c>
      <c r="D443" s="87">
        <v>37</v>
      </c>
      <c r="E443" s="88">
        <v>19340.86</v>
      </c>
      <c r="F443" s="87">
        <v>0</v>
      </c>
      <c r="G443" s="89">
        <f t="shared" si="18"/>
        <v>0</v>
      </c>
      <c r="H443" s="90">
        <f t="shared" si="19"/>
        <v>0.5</v>
      </c>
      <c r="I443" s="98">
        <f t="shared" si="20"/>
        <v>9670</v>
      </c>
      <c r="J443" s="99" t="s">
        <v>19</v>
      </c>
      <c r="K443" s="85"/>
    </row>
    <row r="444" customFormat="1" ht="17" customHeight="1" spans="1:11">
      <c r="A444" s="85">
        <v>442</v>
      </c>
      <c r="B444" s="110" t="s">
        <v>1980</v>
      </c>
      <c r="C444" s="81" t="s">
        <v>1981</v>
      </c>
      <c r="D444" s="102">
        <v>818</v>
      </c>
      <c r="E444" s="103">
        <v>1232662.91</v>
      </c>
      <c r="F444" s="102">
        <v>0</v>
      </c>
      <c r="G444" s="89">
        <f t="shared" si="18"/>
        <v>0</v>
      </c>
      <c r="H444" s="90">
        <f t="shared" si="19"/>
        <v>0.5</v>
      </c>
      <c r="I444" s="98">
        <f t="shared" si="20"/>
        <v>616330</v>
      </c>
      <c r="J444" s="99" t="s">
        <v>14</v>
      </c>
      <c r="K444" s="81"/>
    </row>
    <row r="445" customFormat="1" ht="17" customHeight="1" spans="1:11">
      <c r="A445" s="85">
        <v>443</v>
      </c>
      <c r="B445" s="86" t="s">
        <v>1982</v>
      </c>
      <c r="C445" s="85" t="s">
        <v>1983</v>
      </c>
      <c r="D445" s="87">
        <v>21</v>
      </c>
      <c r="E445" s="88">
        <v>18730.57</v>
      </c>
      <c r="F445" s="87">
        <v>0</v>
      </c>
      <c r="G445" s="89">
        <f t="shared" si="18"/>
        <v>0</v>
      </c>
      <c r="H445" s="90">
        <f t="shared" si="19"/>
        <v>0.5</v>
      </c>
      <c r="I445" s="98">
        <f t="shared" si="20"/>
        <v>9360</v>
      </c>
      <c r="J445" s="99" t="s">
        <v>19</v>
      </c>
      <c r="K445" s="85"/>
    </row>
    <row r="446" customFormat="1" ht="17" customHeight="1" spans="1:11">
      <c r="A446" s="85">
        <v>444</v>
      </c>
      <c r="B446" s="110" t="s">
        <v>1984</v>
      </c>
      <c r="C446" s="81" t="s">
        <v>1985</v>
      </c>
      <c r="D446" s="102">
        <v>54</v>
      </c>
      <c r="E446" s="103">
        <v>20332.36</v>
      </c>
      <c r="F446" s="102">
        <v>0</v>
      </c>
      <c r="G446" s="89">
        <f t="shared" si="18"/>
        <v>0</v>
      </c>
      <c r="H446" s="90">
        <f t="shared" si="19"/>
        <v>0.5</v>
      </c>
      <c r="I446" s="98">
        <f t="shared" si="20"/>
        <v>10160</v>
      </c>
      <c r="J446" s="99" t="s">
        <v>19</v>
      </c>
      <c r="K446" s="81"/>
    </row>
    <row r="447" customFormat="1" ht="17" customHeight="1" spans="1:11">
      <c r="A447" s="85">
        <v>445</v>
      </c>
      <c r="B447" s="86" t="s">
        <v>1986</v>
      </c>
      <c r="C447" s="85" t="s">
        <v>1987</v>
      </c>
      <c r="D447" s="87">
        <v>40</v>
      </c>
      <c r="E447" s="88">
        <v>36157.62</v>
      </c>
      <c r="F447" s="87">
        <v>0</v>
      </c>
      <c r="G447" s="89">
        <f t="shared" si="18"/>
        <v>0</v>
      </c>
      <c r="H447" s="90">
        <f t="shared" si="19"/>
        <v>0.5</v>
      </c>
      <c r="I447" s="98">
        <f t="shared" si="20"/>
        <v>18070</v>
      </c>
      <c r="J447" s="99" t="s">
        <v>19</v>
      </c>
      <c r="K447" s="85"/>
    </row>
    <row r="448" customFormat="1" ht="17" customHeight="1" spans="1:11">
      <c r="A448" s="85">
        <v>446</v>
      </c>
      <c r="B448" s="110" t="s">
        <v>1988</v>
      </c>
      <c r="C448" s="81" t="s">
        <v>1989</v>
      </c>
      <c r="D448" s="102">
        <v>16</v>
      </c>
      <c r="E448" s="103">
        <v>8244.56</v>
      </c>
      <c r="F448" s="102">
        <v>0</v>
      </c>
      <c r="G448" s="89">
        <f t="shared" si="18"/>
        <v>0</v>
      </c>
      <c r="H448" s="90">
        <f t="shared" si="19"/>
        <v>0.5</v>
      </c>
      <c r="I448" s="98">
        <f t="shared" si="20"/>
        <v>4120</v>
      </c>
      <c r="J448" s="99" t="s">
        <v>19</v>
      </c>
      <c r="K448" s="81"/>
    </row>
    <row r="449" customFormat="1" ht="17" customHeight="1" spans="1:11">
      <c r="A449" s="85">
        <v>447</v>
      </c>
      <c r="B449" s="86" t="s">
        <v>1990</v>
      </c>
      <c r="C449" s="85" t="s">
        <v>1991</v>
      </c>
      <c r="D449" s="87">
        <v>188</v>
      </c>
      <c r="E449" s="88">
        <v>56663.85</v>
      </c>
      <c r="F449" s="87">
        <v>0</v>
      </c>
      <c r="G449" s="89">
        <f t="shared" si="18"/>
        <v>0</v>
      </c>
      <c r="H449" s="90">
        <f t="shared" si="19"/>
        <v>0.5</v>
      </c>
      <c r="I449" s="98">
        <f t="shared" si="20"/>
        <v>28330</v>
      </c>
      <c r="J449" s="99" t="s">
        <v>19</v>
      </c>
      <c r="K449" s="85"/>
    </row>
    <row r="450" customFormat="1" ht="17" customHeight="1" spans="1:11">
      <c r="A450" s="85">
        <v>448</v>
      </c>
      <c r="B450" s="110" t="s">
        <v>1992</v>
      </c>
      <c r="C450" s="81" t="s">
        <v>1993</v>
      </c>
      <c r="D450" s="102">
        <v>17</v>
      </c>
      <c r="E450" s="103">
        <v>4785.96</v>
      </c>
      <c r="F450" s="102">
        <v>0</v>
      </c>
      <c r="G450" s="89">
        <f t="shared" si="18"/>
        <v>0</v>
      </c>
      <c r="H450" s="90">
        <f t="shared" si="19"/>
        <v>0.5</v>
      </c>
      <c r="I450" s="98">
        <f t="shared" si="20"/>
        <v>2390</v>
      </c>
      <c r="J450" s="99" t="s">
        <v>19</v>
      </c>
      <c r="K450" s="81"/>
    </row>
    <row r="451" customFormat="1" ht="17" customHeight="1" spans="1:11">
      <c r="A451" s="85">
        <v>449</v>
      </c>
      <c r="B451" s="110" t="s">
        <v>1994</v>
      </c>
      <c r="C451" s="81" t="s">
        <v>1995</v>
      </c>
      <c r="D451" s="102">
        <v>3</v>
      </c>
      <c r="E451" s="103">
        <v>751.8</v>
      </c>
      <c r="F451" s="102">
        <v>0</v>
      </c>
      <c r="G451" s="89">
        <f t="shared" ref="G451:G514" si="21">F451/(F451+D451)*100%</f>
        <v>0</v>
      </c>
      <c r="H451" s="90">
        <f t="shared" ref="H451:H514" si="22">(3.23%-G451)/3.23%*50%</f>
        <v>0.5</v>
      </c>
      <c r="I451" s="98">
        <f t="shared" ref="I451:I514" si="23">ROUNDDOWN(H451*E451,-1)</f>
        <v>370</v>
      </c>
      <c r="J451" s="99" t="s">
        <v>19</v>
      </c>
      <c r="K451" s="81"/>
    </row>
    <row r="452" customFormat="1" ht="17" customHeight="1" spans="1:11">
      <c r="A452" s="85">
        <v>450</v>
      </c>
      <c r="B452" s="86" t="s">
        <v>1996</v>
      </c>
      <c r="C452" s="85" t="s">
        <v>1997</v>
      </c>
      <c r="D452" s="87">
        <v>209</v>
      </c>
      <c r="E452" s="88">
        <v>412548.64</v>
      </c>
      <c r="F452" s="87">
        <v>0</v>
      </c>
      <c r="G452" s="89">
        <f t="shared" si="21"/>
        <v>0</v>
      </c>
      <c r="H452" s="90">
        <f t="shared" si="22"/>
        <v>0.5</v>
      </c>
      <c r="I452" s="98">
        <f t="shared" si="23"/>
        <v>206270</v>
      </c>
      <c r="J452" s="99" t="s">
        <v>19</v>
      </c>
      <c r="K452" s="85"/>
    </row>
    <row r="453" customFormat="1" ht="17" customHeight="1" spans="1:11">
      <c r="A453" s="85">
        <v>451</v>
      </c>
      <c r="B453" s="110" t="s">
        <v>1998</v>
      </c>
      <c r="C453" s="81" t="s">
        <v>1999</v>
      </c>
      <c r="D453" s="102">
        <v>32</v>
      </c>
      <c r="E453" s="103">
        <v>7949.44</v>
      </c>
      <c r="F453" s="102">
        <v>0</v>
      </c>
      <c r="G453" s="89">
        <f t="shared" si="21"/>
        <v>0</v>
      </c>
      <c r="H453" s="90">
        <f t="shared" si="22"/>
        <v>0.5</v>
      </c>
      <c r="I453" s="98">
        <f t="shared" si="23"/>
        <v>3970</v>
      </c>
      <c r="J453" s="99" t="s">
        <v>19</v>
      </c>
      <c r="K453" s="81"/>
    </row>
    <row r="454" customFormat="1" ht="17" customHeight="1" spans="1:11">
      <c r="A454" s="85">
        <v>452</v>
      </c>
      <c r="B454" s="86" t="s">
        <v>2000</v>
      </c>
      <c r="C454" s="85" t="s">
        <v>2001</v>
      </c>
      <c r="D454" s="87">
        <v>403</v>
      </c>
      <c r="E454" s="88">
        <v>498343.16</v>
      </c>
      <c r="F454" s="87">
        <v>3</v>
      </c>
      <c r="G454" s="89">
        <f t="shared" si="21"/>
        <v>0.00738916256157635</v>
      </c>
      <c r="H454" s="90">
        <f t="shared" si="22"/>
        <v>0.385616678613369</v>
      </c>
      <c r="I454" s="98">
        <f t="shared" si="23"/>
        <v>192160</v>
      </c>
      <c r="J454" s="99" t="s">
        <v>19</v>
      </c>
      <c r="K454" s="85"/>
    </row>
    <row r="455" customFormat="1" ht="17" customHeight="1" spans="1:11">
      <c r="A455" s="85">
        <v>453</v>
      </c>
      <c r="B455" s="86" t="s">
        <v>2002</v>
      </c>
      <c r="C455" s="85" t="s">
        <v>2003</v>
      </c>
      <c r="D455" s="87">
        <v>20</v>
      </c>
      <c r="E455" s="88">
        <v>4066.32</v>
      </c>
      <c r="F455" s="87">
        <v>0</v>
      </c>
      <c r="G455" s="89">
        <f t="shared" si="21"/>
        <v>0</v>
      </c>
      <c r="H455" s="90">
        <f t="shared" si="22"/>
        <v>0.5</v>
      </c>
      <c r="I455" s="98">
        <f t="shared" si="23"/>
        <v>2030</v>
      </c>
      <c r="J455" s="99" t="s">
        <v>19</v>
      </c>
      <c r="K455" s="85"/>
    </row>
    <row r="456" customFormat="1" ht="17" customHeight="1" spans="1:11">
      <c r="A456" s="85">
        <v>454</v>
      </c>
      <c r="B456" s="86" t="s">
        <v>2004</v>
      </c>
      <c r="C456" s="85" t="s">
        <v>2005</v>
      </c>
      <c r="D456" s="87">
        <v>19</v>
      </c>
      <c r="E456" s="88">
        <v>11748.42</v>
      </c>
      <c r="F456" s="87">
        <v>0</v>
      </c>
      <c r="G456" s="89">
        <f t="shared" si="21"/>
        <v>0</v>
      </c>
      <c r="H456" s="90">
        <f t="shared" si="22"/>
        <v>0.5</v>
      </c>
      <c r="I456" s="98">
        <f t="shared" si="23"/>
        <v>5870</v>
      </c>
      <c r="J456" s="99" t="s">
        <v>14</v>
      </c>
      <c r="K456" s="85"/>
    </row>
    <row r="457" customFormat="1" ht="17" customHeight="1" spans="1:11">
      <c r="A457" s="85">
        <v>455</v>
      </c>
      <c r="B457" s="110" t="s">
        <v>2006</v>
      </c>
      <c r="C457" s="81" t="s">
        <v>2007</v>
      </c>
      <c r="D457" s="102">
        <v>98</v>
      </c>
      <c r="E457" s="103">
        <v>121716.93</v>
      </c>
      <c r="F457" s="102">
        <v>0</v>
      </c>
      <c r="G457" s="89">
        <f t="shared" si="21"/>
        <v>0</v>
      </c>
      <c r="H457" s="90">
        <f t="shared" si="22"/>
        <v>0.5</v>
      </c>
      <c r="I457" s="98">
        <f t="shared" si="23"/>
        <v>60850</v>
      </c>
      <c r="J457" s="99" t="s">
        <v>19</v>
      </c>
      <c r="K457" s="81"/>
    </row>
    <row r="458" customFormat="1" ht="17" customHeight="1" spans="1:11">
      <c r="A458" s="85">
        <v>456</v>
      </c>
      <c r="B458" s="110" t="s">
        <v>2008</v>
      </c>
      <c r="C458" s="81" t="s">
        <v>2009</v>
      </c>
      <c r="D458" s="102">
        <v>74</v>
      </c>
      <c r="E458" s="103">
        <v>24862.31</v>
      </c>
      <c r="F458" s="102">
        <v>0</v>
      </c>
      <c r="G458" s="89">
        <f t="shared" si="21"/>
        <v>0</v>
      </c>
      <c r="H458" s="90">
        <f t="shared" si="22"/>
        <v>0.5</v>
      </c>
      <c r="I458" s="98">
        <f t="shared" si="23"/>
        <v>12430</v>
      </c>
      <c r="J458" s="99" t="s">
        <v>19</v>
      </c>
      <c r="K458" s="81"/>
    </row>
    <row r="459" customFormat="1" ht="17" customHeight="1" spans="1:11">
      <c r="A459" s="85">
        <v>457</v>
      </c>
      <c r="B459" s="110" t="s">
        <v>2010</v>
      </c>
      <c r="C459" s="81" t="s">
        <v>2011</v>
      </c>
      <c r="D459" s="102">
        <v>6</v>
      </c>
      <c r="E459" s="103">
        <v>1595.46</v>
      </c>
      <c r="F459" s="102">
        <v>0</v>
      </c>
      <c r="G459" s="89">
        <f t="shared" si="21"/>
        <v>0</v>
      </c>
      <c r="H459" s="90">
        <f t="shared" si="22"/>
        <v>0.5</v>
      </c>
      <c r="I459" s="98">
        <f t="shared" si="23"/>
        <v>790</v>
      </c>
      <c r="J459" s="99" t="s">
        <v>19</v>
      </c>
      <c r="K459" s="81"/>
    </row>
    <row r="460" customFormat="1" ht="17" customHeight="1" spans="1:11">
      <c r="A460" s="85">
        <v>458</v>
      </c>
      <c r="B460" s="86" t="s">
        <v>2012</v>
      </c>
      <c r="C460" s="85" t="s">
        <v>2013</v>
      </c>
      <c r="D460" s="87">
        <v>117</v>
      </c>
      <c r="E460" s="88">
        <v>43969.43</v>
      </c>
      <c r="F460" s="87">
        <v>0</v>
      </c>
      <c r="G460" s="89">
        <f t="shared" si="21"/>
        <v>0</v>
      </c>
      <c r="H460" s="90">
        <f t="shared" si="22"/>
        <v>0.5</v>
      </c>
      <c r="I460" s="98">
        <f t="shared" si="23"/>
        <v>21980</v>
      </c>
      <c r="J460" s="99" t="s">
        <v>19</v>
      </c>
      <c r="K460" s="85"/>
    </row>
    <row r="461" customFormat="1" ht="17" customHeight="1" spans="1:11">
      <c r="A461" s="85">
        <v>459</v>
      </c>
      <c r="B461" s="86" t="s">
        <v>2014</v>
      </c>
      <c r="C461" s="85" t="s">
        <v>2015</v>
      </c>
      <c r="D461" s="87">
        <v>9363</v>
      </c>
      <c r="E461" s="88">
        <v>6770321.65</v>
      </c>
      <c r="F461" s="87">
        <v>40</v>
      </c>
      <c r="G461" s="89">
        <f t="shared" si="21"/>
        <v>0.00425396150164841</v>
      </c>
      <c r="H461" s="90">
        <f t="shared" si="22"/>
        <v>0.43414920276086</v>
      </c>
      <c r="I461" s="98">
        <f t="shared" si="23"/>
        <v>2939320</v>
      </c>
      <c r="J461" s="99" t="s">
        <v>19</v>
      </c>
      <c r="K461" s="85"/>
    </row>
    <row r="462" customFormat="1" ht="17" customHeight="1" spans="1:11">
      <c r="A462" s="85">
        <v>460</v>
      </c>
      <c r="B462" s="110" t="s">
        <v>2016</v>
      </c>
      <c r="C462" s="81" t="s">
        <v>2017</v>
      </c>
      <c r="D462" s="102">
        <v>13</v>
      </c>
      <c r="E462" s="103">
        <v>15998.98</v>
      </c>
      <c r="F462" s="102">
        <v>0</v>
      </c>
      <c r="G462" s="89">
        <f t="shared" si="21"/>
        <v>0</v>
      </c>
      <c r="H462" s="90">
        <f t="shared" si="22"/>
        <v>0.5</v>
      </c>
      <c r="I462" s="98">
        <f t="shared" si="23"/>
        <v>7990</v>
      </c>
      <c r="J462" s="99" t="s">
        <v>19</v>
      </c>
      <c r="K462" s="81"/>
    </row>
    <row r="463" customFormat="1" ht="17" customHeight="1" spans="1:11">
      <c r="A463" s="85">
        <v>461</v>
      </c>
      <c r="B463" s="110" t="s">
        <v>2018</v>
      </c>
      <c r="C463" s="81" t="s">
        <v>2019</v>
      </c>
      <c r="D463" s="102">
        <v>195</v>
      </c>
      <c r="E463" s="103">
        <v>129842.54</v>
      </c>
      <c r="F463" s="102">
        <v>1</v>
      </c>
      <c r="G463" s="89">
        <f t="shared" si="21"/>
        <v>0.00510204081632653</v>
      </c>
      <c r="H463" s="90">
        <f t="shared" si="22"/>
        <v>0.421021039994945</v>
      </c>
      <c r="I463" s="98">
        <f t="shared" si="23"/>
        <v>54660</v>
      </c>
      <c r="J463" s="99" t="s">
        <v>19</v>
      </c>
      <c r="K463" s="81"/>
    </row>
    <row r="464" customFormat="1" ht="17" customHeight="1" spans="1:11">
      <c r="A464" s="85">
        <v>462</v>
      </c>
      <c r="B464" s="86" t="s">
        <v>2020</v>
      </c>
      <c r="C464" s="85" t="s">
        <v>2021</v>
      </c>
      <c r="D464" s="87">
        <v>11</v>
      </c>
      <c r="E464" s="88">
        <v>4320.48</v>
      </c>
      <c r="F464" s="87">
        <v>0</v>
      </c>
      <c r="G464" s="89">
        <f t="shared" si="21"/>
        <v>0</v>
      </c>
      <c r="H464" s="90">
        <f t="shared" si="22"/>
        <v>0.5</v>
      </c>
      <c r="I464" s="98">
        <f t="shared" si="23"/>
        <v>2160</v>
      </c>
      <c r="J464" s="99" t="s">
        <v>19</v>
      </c>
      <c r="K464" s="85"/>
    </row>
    <row r="465" customFormat="1" ht="17" customHeight="1" spans="1:11">
      <c r="A465" s="85">
        <v>463</v>
      </c>
      <c r="B465" s="86" t="s">
        <v>2022</v>
      </c>
      <c r="C465" s="85" t="s">
        <v>2021</v>
      </c>
      <c r="D465" s="87">
        <v>12</v>
      </c>
      <c r="E465" s="88">
        <v>4081.5</v>
      </c>
      <c r="F465" s="87">
        <v>0</v>
      </c>
      <c r="G465" s="89">
        <f t="shared" si="21"/>
        <v>0</v>
      </c>
      <c r="H465" s="90">
        <f t="shared" si="22"/>
        <v>0.5</v>
      </c>
      <c r="I465" s="98">
        <f t="shared" si="23"/>
        <v>2040</v>
      </c>
      <c r="J465" s="99" t="s">
        <v>19</v>
      </c>
      <c r="K465" s="85"/>
    </row>
    <row r="466" customFormat="1" ht="17" customHeight="1" spans="1:11">
      <c r="A466" s="85">
        <v>464</v>
      </c>
      <c r="B466" s="86" t="s">
        <v>2023</v>
      </c>
      <c r="C466" s="85" t="s">
        <v>2024</v>
      </c>
      <c r="D466" s="87">
        <v>13</v>
      </c>
      <c r="E466" s="88">
        <v>4804.92</v>
      </c>
      <c r="F466" s="87">
        <v>0</v>
      </c>
      <c r="G466" s="89">
        <f t="shared" si="21"/>
        <v>0</v>
      </c>
      <c r="H466" s="90">
        <f t="shared" si="22"/>
        <v>0.5</v>
      </c>
      <c r="I466" s="98">
        <f t="shared" si="23"/>
        <v>2400</v>
      </c>
      <c r="J466" s="99" t="s">
        <v>19</v>
      </c>
      <c r="K466" s="85"/>
    </row>
    <row r="467" customFormat="1" ht="17" customHeight="1" spans="1:11">
      <c r="A467" s="85">
        <v>465</v>
      </c>
      <c r="B467" s="110" t="s">
        <v>2025</v>
      </c>
      <c r="C467" s="81" t="s">
        <v>2026</v>
      </c>
      <c r="D467" s="102">
        <v>89</v>
      </c>
      <c r="E467" s="103">
        <v>24959.67</v>
      </c>
      <c r="F467" s="102">
        <v>0</v>
      </c>
      <c r="G467" s="89">
        <f t="shared" si="21"/>
        <v>0</v>
      </c>
      <c r="H467" s="90">
        <f t="shared" si="22"/>
        <v>0.5</v>
      </c>
      <c r="I467" s="98">
        <f t="shared" si="23"/>
        <v>12470</v>
      </c>
      <c r="J467" s="99" t="s">
        <v>19</v>
      </c>
      <c r="K467" s="81"/>
    </row>
    <row r="468" customFormat="1" ht="17" customHeight="1" spans="1:11">
      <c r="A468" s="85">
        <v>466</v>
      </c>
      <c r="B468" s="86" t="s">
        <v>2027</v>
      </c>
      <c r="C468" s="85" t="s">
        <v>2028</v>
      </c>
      <c r="D468" s="87">
        <v>55</v>
      </c>
      <c r="E468" s="88">
        <v>14824.26</v>
      </c>
      <c r="F468" s="87">
        <v>0</v>
      </c>
      <c r="G468" s="89">
        <f t="shared" si="21"/>
        <v>0</v>
      </c>
      <c r="H468" s="90">
        <f t="shared" si="22"/>
        <v>0.5</v>
      </c>
      <c r="I468" s="98">
        <f t="shared" si="23"/>
        <v>7410</v>
      </c>
      <c r="J468" s="99" t="s">
        <v>19</v>
      </c>
      <c r="K468" s="85"/>
    </row>
    <row r="469" customFormat="1" ht="17" customHeight="1" spans="1:11">
      <c r="A469" s="85">
        <v>467</v>
      </c>
      <c r="B469" s="86" t="s">
        <v>2029</v>
      </c>
      <c r="C469" s="85" t="s">
        <v>2030</v>
      </c>
      <c r="D469" s="87">
        <v>1238</v>
      </c>
      <c r="E469" s="88">
        <v>362839.43</v>
      </c>
      <c r="F469" s="87">
        <v>4</v>
      </c>
      <c r="G469" s="89">
        <f t="shared" si="21"/>
        <v>0.00322061191626409</v>
      </c>
      <c r="H469" s="90">
        <f t="shared" si="22"/>
        <v>0.450145326373621</v>
      </c>
      <c r="I469" s="98">
        <f t="shared" si="23"/>
        <v>163330</v>
      </c>
      <c r="J469" s="99" t="s">
        <v>19</v>
      </c>
      <c r="K469" s="85"/>
    </row>
    <row r="470" customFormat="1" ht="17" customHeight="1" spans="1:11">
      <c r="A470" s="85">
        <v>468</v>
      </c>
      <c r="B470" s="115" t="s">
        <v>2031</v>
      </c>
      <c r="C470" s="116" t="s">
        <v>2032</v>
      </c>
      <c r="D470" s="117">
        <v>539</v>
      </c>
      <c r="E470" s="118">
        <v>130002.62</v>
      </c>
      <c r="F470" s="117">
        <v>0</v>
      </c>
      <c r="G470" s="89">
        <f t="shared" si="21"/>
        <v>0</v>
      </c>
      <c r="H470" s="90">
        <f t="shared" si="22"/>
        <v>0.5</v>
      </c>
      <c r="I470" s="98">
        <f t="shared" si="23"/>
        <v>65000</v>
      </c>
      <c r="J470" s="99" t="s">
        <v>19</v>
      </c>
      <c r="K470" s="116"/>
    </row>
    <row r="471" customFormat="1" ht="17" customHeight="1" spans="1:11">
      <c r="A471" s="85">
        <v>469</v>
      </c>
      <c r="B471" s="115" t="s">
        <v>2033</v>
      </c>
      <c r="C471" s="116" t="s">
        <v>2034</v>
      </c>
      <c r="D471" s="117">
        <v>373</v>
      </c>
      <c r="E471" s="118">
        <v>327555.72</v>
      </c>
      <c r="F471" s="117">
        <v>0</v>
      </c>
      <c r="G471" s="89">
        <f t="shared" si="21"/>
        <v>0</v>
      </c>
      <c r="H471" s="90">
        <f t="shared" si="22"/>
        <v>0.5</v>
      </c>
      <c r="I471" s="98">
        <f t="shared" si="23"/>
        <v>163770</v>
      </c>
      <c r="J471" s="99" t="s">
        <v>19</v>
      </c>
      <c r="K471" s="116"/>
    </row>
    <row r="472" customFormat="1" ht="17" customHeight="1" spans="1:11">
      <c r="A472" s="85">
        <v>470</v>
      </c>
      <c r="B472" s="86" t="s">
        <v>2035</v>
      </c>
      <c r="C472" s="85" t="s">
        <v>2036</v>
      </c>
      <c r="D472" s="87">
        <v>133</v>
      </c>
      <c r="E472" s="88">
        <v>21800.41</v>
      </c>
      <c r="F472" s="87">
        <v>4</v>
      </c>
      <c r="G472" s="89">
        <f t="shared" si="21"/>
        <v>0.0291970802919708</v>
      </c>
      <c r="H472" s="90">
        <f t="shared" si="22"/>
        <v>0.0480328128177895</v>
      </c>
      <c r="I472" s="98">
        <f t="shared" si="23"/>
        <v>1040</v>
      </c>
      <c r="J472" s="99" t="s">
        <v>19</v>
      </c>
      <c r="K472" s="85"/>
    </row>
    <row r="473" customFormat="1" ht="17" customHeight="1" spans="1:11">
      <c r="A473" s="85">
        <v>471</v>
      </c>
      <c r="B473" s="115" t="s">
        <v>2037</v>
      </c>
      <c r="C473" s="116" t="s">
        <v>2038</v>
      </c>
      <c r="D473" s="117">
        <v>33</v>
      </c>
      <c r="E473" s="118">
        <v>9609.84</v>
      </c>
      <c r="F473" s="117">
        <v>0</v>
      </c>
      <c r="G473" s="89">
        <f t="shared" si="21"/>
        <v>0</v>
      </c>
      <c r="H473" s="90">
        <f t="shared" si="22"/>
        <v>0.5</v>
      </c>
      <c r="I473" s="98">
        <f t="shared" si="23"/>
        <v>4800</v>
      </c>
      <c r="J473" s="99" t="s">
        <v>14</v>
      </c>
      <c r="K473" s="116"/>
    </row>
    <row r="474" customFormat="1" ht="17" customHeight="1" spans="1:11">
      <c r="A474" s="85">
        <v>472</v>
      </c>
      <c r="B474" s="115" t="s">
        <v>2039</v>
      </c>
      <c r="C474" s="116" t="s">
        <v>2040</v>
      </c>
      <c r="D474" s="117">
        <v>113</v>
      </c>
      <c r="E474" s="118">
        <v>95919.14</v>
      </c>
      <c r="F474" s="117">
        <v>1</v>
      </c>
      <c r="G474" s="89">
        <f t="shared" si="21"/>
        <v>0.0087719298245614</v>
      </c>
      <c r="H474" s="90">
        <f t="shared" si="22"/>
        <v>0.364211612622888</v>
      </c>
      <c r="I474" s="98">
        <f t="shared" si="23"/>
        <v>34930</v>
      </c>
      <c r="J474" s="99" t="s">
        <v>19</v>
      </c>
      <c r="K474" s="116"/>
    </row>
    <row r="475" customFormat="1" ht="17" customHeight="1" spans="1:11">
      <c r="A475" s="85">
        <v>473</v>
      </c>
      <c r="B475" s="115" t="s">
        <v>2041</v>
      </c>
      <c r="C475" s="116" t="s">
        <v>2042</v>
      </c>
      <c r="D475" s="117">
        <v>56</v>
      </c>
      <c r="E475" s="118">
        <v>54411.11</v>
      </c>
      <c r="F475" s="117">
        <v>0</v>
      </c>
      <c r="G475" s="89">
        <f t="shared" si="21"/>
        <v>0</v>
      </c>
      <c r="H475" s="90">
        <f t="shared" si="22"/>
        <v>0.5</v>
      </c>
      <c r="I475" s="98">
        <f t="shared" si="23"/>
        <v>27200</v>
      </c>
      <c r="J475" s="99" t="s">
        <v>19</v>
      </c>
      <c r="K475" s="116"/>
    </row>
    <row r="476" customFormat="1" ht="17" customHeight="1" spans="1:11">
      <c r="A476" s="85">
        <v>474</v>
      </c>
      <c r="B476" s="115" t="s">
        <v>2043</v>
      </c>
      <c r="C476" s="116" t="s">
        <v>2044</v>
      </c>
      <c r="D476" s="117">
        <v>66</v>
      </c>
      <c r="E476" s="118">
        <v>72848.72</v>
      </c>
      <c r="F476" s="117">
        <v>1</v>
      </c>
      <c r="G476" s="89">
        <f t="shared" si="21"/>
        <v>0.0149253731343284</v>
      </c>
      <c r="H476" s="90">
        <f t="shared" si="22"/>
        <v>0.268957072224019</v>
      </c>
      <c r="I476" s="98">
        <f t="shared" si="23"/>
        <v>19590</v>
      </c>
      <c r="J476" s="99" t="s">
        <v>19</v>
      </c>
      <c r="K476" s="116"/>
    </row>
    <row r="477" customFormat="1" ht="17" customHeight="1" spans="1:11">
      <c r="A477" s="85">
        <v>475</v>
      </c>
      <c r="B477" s="115" t="s">
        <v>2045</v>
      </c>
      <c r="C477" s="116" t="s">
        <v>2046</v>
      </c>
      <c r="D477" s="117">
        <v>29</v>
      </c>
      <c r="E477" s="118">
        <v>14104</v>
      </c>
      <c r="F477" s="117">
        <v>0</v>
      </c>
      <c r="G477" s="89">
        <f t="shared" si="21"/>
        <v>0</v>
      </c>
      <c r="H477" s="90">
        <f t="shared" si="22"/>
        <v>0.5</v>
      </c>
      <c r="I477" s="98">
        <f t="shared" si="23"/>
        <v>7050</v>
      </c>
      <c r="J477" s="99" t="s">
        <v>19</v>
      </c>
      <c r="K477" s="116"/>
    </row>
    <row r="478" customFormat="1" ht="17" customHeight="1" spans="1:11">
      <c r="A478" s="85">
        <v>476</v>
      </c>
      <c r="B478" s="115" t="s">
        <v>2047</v>
      </c>
      <c r="C478" s="116" t="s">
        <v>2048</v>
      </c>
      <c r="D478" s="117">
        <v>3</v>
      </c>
      <c r="E478" s="118">
        <v>1896.52</v>
      </c>
      <c r="F478" s="117">
        <v>0</v>
      </c>
      <c r="G478" s="89">
        <f t="shared" si="21"/>
        <v>0</v>
      </c>
      <c r="H478" s="90">
        <f t="shared" si="22"/>
        <v>0.5</v>
      </c>
      <c r="I478" s="98">
        <f t="shared" si="23"/>
        <v>940</v>
      </c>
      <c r="J478" s="99" t="s">
        <v>14</v>
      </c>
      <c r="K478" s="116"/>
    </row>
    <row r="479" customFormat="1" ht="17" customHeight="1" spans="1:11">
      <c r="A479" s="85">
        <v>477</v>
      </c>
      <c r="B479" s="115" t="s">
        <v>2049</v>
      </c>
      <c r="C479" s="116" t="s">
        <v>2050</v>
      </c>
      <c r="D479" s="117">
        <v>9</v>
      </c>
      <c r="E479" s="118">
        <v>7140.72</v>
      </c>
      <c r="F479" s="117">
        <v>0</v>
      </c>
      <c r="G479" s="89">
        <f t="shared" si="21"/>
        <v>0</v>
      </c>
      <c r="H479" s="90">
        <f t="shared" si="22"/>
        <v>0.5</v>
      </c>
      <c r="I479" s="98">
        <f t="shared" si="23"/>
        <v>3570</v>
      </c>
      <c r="J479" s="99" t="s">
        <v>14</v>
      </c>
      <c r="K479" s="116"/>
    </row>
    <row r="480" customFormat="1" ht="17" customHeight="1" spans="1:11">
      <c r="A480" s="85">
        <v>478</v>
      </c>
      <c r="B480" s="86" t="s">
        <v>2051</v>
      </c>
      <c r="C480" s="85" t="s">
        <v>2052</v>
      </c>
      <c r="D480" s="87">
        <v>34</v>
      </c>
      <c r="E480" s="88">
        <v>47017.98</v>
      </c>
      <c r="F480" s="87">
        <v>1</v>
      </c>
      <c r="G480" s="89">
        <f t="shared" si="21"/>
        <v>0.0285714285714286</v>
      </c>
      <c r="H480" s="90">
        <f t="shared" si="22"/>
        <v>0.057717823971694</v>
      </c>
      <c r="I480" s="98">
        <f t="shared" si="23"/>
        <v>2710</v>
      </c>
      <c r="J480" s="99" t="s">
        <v>19</v>
      </c>
      <c r="K480" s="85"/>
    </row>
    <row r="481" customFormat="1" ht="17" customHeight="1" spans="1:11">
      <c r="A481" s="85">
        <v>479</v>
      </c>
      <c r="B481" s="115" t="s">
        <v>2053</v>
      </c>
      <c r="C481" s="116" t="s">
        <v>2054</v>
      </c>
      <c r="D481" s="117">
        <v>41</v>
      </c>
      <c r="E481" s="118">
        <v>13995.7</v>
      </c>
      <c r="F481" s="117">
        <v>0</v>
      </c>
      <c r="G481" s="89">
        <f t="shared" si="21"/>
        <v>0</v>
      </c>
      <c r="H481" s="90">
        <f t="shared" si="22"/>
        <v>0.5</v>
      </c>
      <c r="I481" s="98">
        <f t="shared" si="23"/>
        <v>6990</v>
      </c>
      <c r="J481" s="99" t="s">
        <v>19</v>
      </c>
      <c r="K481" s="116"/>
    </row>
    <row r="482" customFormat="1" ht="17" customHeight="1" spans="1:11">
      <c r="A482" s="85">
        <v>480</v>
      </c>
      <c r="B482" s="115" t="s">
        <v>2055</v>
      </c>
      <c r="C482" s="116" t="s">
        <v>2056</v>
      </c>
      <c r="D482" s="117">
        <v>63</v>
      </c>
      <c r="E482" s="118">
        <v>28644.06</v>
      </c>
      <c r="F482" s="117">
        <v>0</v>
      </c>
      <c r="G482" s="89">
        <f t="shared" si="21"/>
        <v>0</v>
      </c>
      <c r="H482" s="90">
        <f t="shared" si="22"/>
        <v>0.5</v>
      </c>
      <c r="I482" s="98">
        <f t="shared" si="23"/>
        <v>14320</v>
      </c>
      <c r="J482" s="99" t="s">
        <v>14</v>
      </c>
      <c r="K482" s="116"/>
    </row>
    <row r="483" customFormat="1" ht="17" customHeight="1" spans="1:11">
      <c r="A483" s="85">
        <v>481</v>
      </c>
      <c r="B483" s="115" t="s">
        <v>2057</v>
      </c>
      <c r="C483" s="116" t="s">
        <v>2058</v>
      </c>
      <c r="D483" s="117">
        <v>40</v>
      </c>
      <c r="E483" s="118">
        <v>12669.43</v>
      </c>
      <c r="F483" s="117">
        <v>0</v>
      </c>
      <c r="G483" s="89">
        <f t="shared" si="21"/>
        <v>0</v>
      </c>
      <c r="H483" s="90">
        <f t="shared" si="22"/>
        <v>0.5</v>
      </c>
      <c r="I483" s="98">
        <f t="shared" si="23"/>
        <v>6330</v>
      </c>
      <c r="J483" s="99" t="s">
        <v>19</v>
      </c>
      <c r="K483" s="116"/>
    </row>
    <row r="484" customFormat="1" ht="17" customHeight="1" spans="1:11">
      <c r="A484" s="85">
        <v>482</v>
      </c>
      <c r="B484" s="86" t="s">
        <v>2059</v>
      </c>
      <c r="C484" s="85" t="s">
        <v>2060</v>
      </c>
      <c r="D484" s="87">
        <v>317</v>
      </c>
      <c r="E484" s="88">
        <v>164417.5</v>
      </c>
      <c r="F484" s="87">
        <v>5</v>
      </c>
      <c r="G484" s="89">
        <f t="shared" si="21"/>
        <v>0.015527950310559</v>
      </c>
      <c r="H484" s="90">
        <f t="shared" si="22"/>
        <v>0.259629252158529</v>
      </c>
      <c r="I484" s="98">
        <f t="shared" si="23"/>
        <v>42680</v>
      </c>
      <c r="J484" s="99" t="s">
        <v>19</v>
      </c>
      <c r="K484" s="85"/>
    </row>
    <row r="485" customFormat="1" ht="17" customHeight="1" spans="1:11">
      <c r="A485" s="85">
        <v>483</v>
      </c>
      <c r="B485" s="115" t="s">
        <v>2061</v>
      </c>
      <c r="C485" s="116" t="s">
        <v>2062</v>
      </c>
      <c r="D485" s="117">
        <v>8</v>
      </c>
      <c r="E485" s="118">
        <v>5511.8</v>
      </c>
      <c r="F485" s="117">
        <v>0</v>
      </c>
      <c r="G485" s="89">
        <f t="shared" si="21"/>
        <v>0</v>
      </c>
      <c r="H485" s="90">
        <f t="shared" si="22"/>
        <v>0.5</v>
      </c>
      <c r="I485" s="98">
        <f t="shared" si="23"/>
        <v>2750</v>
      </c>
      <c r="J485" s="99" t="s">
        <v>19</v>
      </c>
      <c r="K485" s="116"/>
    </row>
    <row r="486" customFormat="1" ht="17" customHeight="1" spans="1:11">
      <c r="A486" s="85">
        <v>484</v>
      </c>
      <c r="B486" s="115" t="s">
        <v>2063</v>
      </c>
      <c r="C486" s="116" t="s">
        <v>2064</v>
      </c>
      <c r="D486" s="117">
        <v>26</v>
      </c>
      <c r="E486" s="118">
        <v>4547.4</v>
      </c>
      <c r="F486" s="117">
        <v>0</v>
      </c>
      <c r="G486" s="89">
        <f t="shared" si="21"/>
        <v>0</v>
      </c>
      <c r="H486" s="90">
        <f t="shared" si="22"/>
        <v>0.5</v>
      </c>
      <c r="I486" s="98">
        <f t="shared" si="23"/>
        <v>2270</v>
      </c>
      <c r="J486" s="99" t="s">
        <v>19</v>
      </c>
      <c r="K486" s="116"/>
    </row>
    <row r="487" customFormat="1" ht="17" customHeight="1" spans="1:11">
      <c r="A487" s="85">
        <v>485</v>
      </c>
      <c r="B487" s="115" t="s">
        <v>2065</v>
      </c>
      <c r="C487" s="116" t="s">
        <v>2066</v>
      </c>
      <c r="D487" s="117">
        <v>84</v>
      </c>
      <c r="E487" s="118">
        <v>56818.85</v>
      </c>
      <c r="F487" s="117">
        <v>0</v>
      </c>
      <c r="G487" s="89">
        <f t="shared" si="21"/>
        <v>0</v>
      </c>
      <c r="H487" s="90">
        <f t="shared" si="22"/>
        <v>0.5</v>
      </c>
      <c r="I487" s="98">
        <f t="shared" si="23"/>
        <v>28400</v>
      </c>
      <c r="J487" s="99" t="s">
        <v>19</v>
      </c>
      <c r="K487" s="116"/>
    </row>
    <row r="488" customFormat="1" ht="17" customHeight="1" spans="1:11">
      <c r="A488" s="85">
        <v>486</v>
      </c>
      <c r="B488" s="115" t="s">
        <v>2067</v>
      </c>
      <c r="C488" s="116" t="s">
        <v>2068</v>
      </c>
      <c r="D488" s="117">
        <v>58</v>
      </c>
      <c r="E488" s="118">
        <v>18782.2</v>
      </c>
      <c r="F488" s="117">
        <v>1</v>
      </c>
      <c r="G488" s="89">
        <f t="shared" si="21"/>
        <v>0.0169491525423729</v>
      </c>
      <c r="H488" s="90">
        <f t="shared" si="22"/>
        <v>0.237629217610327</v>
      </c>
      <c r="I488" s="98">
        <f t="shared" si="23"/>
        <v>4460</v>
      </c>
      <c r="J488" s="99" t="s">
        <v>19</v>
      </c>
      <c r="K488" s="116"/>
    </row>
    <row r="489" customFormat="1" ht="17" customHeight="1" spans="1:11">
      <c r="A489" s="85">
        <v>487</v>
      </c>
      <c r="B489" s="86" t="s">
        <v>2069</v>
      </c>
      <c r="C489" s="85" t="s">
        <v>2070</v>
      </c>
      <c r="D489" s="87">
        <v>61</v>
      </c>
      <c r="E489" s="88">
        <v>16179.9</v>
      </c>
      <c r="F489" s="87">
        <v>1</v>
      </c>
      <c r="G489" s="89">
        <f t="shared" si="21"/>
        <v>0.0161290322580645</v>
      </c>
      <c r="H489" s="90">
        <f t="shared" si="22"/>
        <v>0.250324578048537</v>
      </c>
      <c r="I489" s="98">
        <f t="shared" si="23"/>
        <v>4050</v>
      </c>
      <c r="J489" s="99" t="s">
        <v>19</v>
      </c>
      <c r="K489" s="85"/>
    </row>
    <row r="490" customFormat="1" ht="17" customHeight="1" spans="1:11">
      <c r="A490" s="85">
        <v>488</v>
      </c>
      <c r="B490" s="115" t="s">
        <v>2071</v>
      </c>
      <c r="C490" s="116" t="s">
        <v>2072</v>
      </c>
      <c r="D490" s="117">
        <v>22</v>
      </c>
      <c r="E490" s="118">
        <v>30058.14</v>
      </c>
      <c r="F490" s="117">
        <v>0</v>
      </c>
      <c r="G490" s="89">
        <f t="shared" si="21"/>
        <v>0</v>
      </c>
      <c r="H490" s="90">
        <f t="shared" si="22"/>
        <v>0.5</v>
      </c>
      <c r="I490" s="98">
        <f t="shared" si="23"/>
        <v>15020</v>
      </c>
      <c r="J490" s="99" t="s">
        <v>19</v>
      </c>
      <c r="K490" s="116"/>
    </row>
    <row r="491" customFormat="1" ht="17" customHeight="1" spans="1:11">
      <c r="A491" s="85">
        <v>489</v>
      </c>
      <c r="B491" s="115" t="s">
        <v>2073</v>
      </c>
      <c r="C491" s="116" t="s">
        <v>2074</v>
      </c>
      <c r="D491" s="117">
        <v>64</v>
      </c>
      <c r="E491" s="118">
        <v>14193.14</v>
      </c>
      <c r="F491" s="117">
        <v>0</v>
      </c>
      <c r="G491" s="89">
        <f t="shared" si="21"/>
        <v>0</v>
      </c>
      <c r="H491" s="90">
        <f t="shared" si="22"/>
        <v>0.5</v>
      </c>
      <c r="I491" s="98">
        <f t="shared" si="23"/>
        <v>7090</v>
      </c>
      <c r="J491" s="99" t="s">
        <v>19</v>
      </c>
      <c r="K491" s="116"/>
    </row>
    <row r="492" customFormat="1" ht="17" customHeight="1" spans="1:11">
      <c r="A492" s="85">
        <v>490</v>
      </c>
      <c r="B492" s="115" t="s">
        <v>2075</v>
      </c>
      <c r="C492" s="116" t="s">
        <v>2076</v>
      </c>
      <c r="D492" s="117">
        <v>24</v>
      </c>
      <c r="E492" s="118">
        <v>5963.52</v>
      </c>
      <c r="F492" s="117">
        <v>0</v>
      </c>
      <c r="G492" s="89">
        <f t="shared" si="21"/>
        <v>0</v>
      </c>
      <c r="H492" s="90">
        <f t="shared" si="22"/>
        <v>0.5</v>
      </c>
      <c r="I492" s="98">
        <f t="shared" si="23"/>
        <v>2980</v>
      </c>
      <c r="J492" s="99" t="s">
        <v>19</v>
      </c>
      <c r="K492" s="116"/>
    </row>
    <row r="493" customFormat="1" ht="17" customHeight="1" spans="1:11">
      <c r="A493" s="85">
        <v>491</v>
      </c>
      <c r="B493" s="115" t="s">
        <v>2077</v>
      </c>
      <c r="C493" s="116" t="s">
        <v>2078</v>
      </c>
      <c r="D493" s="117">
        <v>221</v>
      </c>
      <c r="E493" s="118">
        <v>47291.88</v>
      </c>
      <c r="F493" s="117">
        <v>0</v>
      </c>
      <c r="G493" s="89">
        <f t="shared" si="21"/>
        <v>0</v>
      </c>
      <c r="H493" s="90">
        <f t="shared" si="22"/>
        <v>0.5</v>
      </c>
      <c r="I493" s="98">
        <f t="shared" si="23"/>
        <v>23640</v>
      </c>
      <c r="J493" s="99" t="s">
        <v>19</v>
      </c>
      <c r="K493" s="116"/>
    </row>
    <row r="494" customFormat="1" ht="17" customHeight="1" spans="1:11">
      <c r="A494" s="85">
        <v>492</v>
      </c>
      <c r="B494" s="115" t="s">
        <v>2079</v>
      </c>
      <c r="C494" s="116" t="s">
        <v>2080</v>
      </c>
      <c r="D494" s="117">
        <v>18</v>
      </c>
      <c r="E494" s="118">
        <v>4007.67</v>
      </c>
      <c r="F494" s="117">
        <v>0</v>
      </c>
      <c r="G494" s="89">
        <f t="shared" si="21"/>
        <v>0</v>
      </c>
      <c r="H494" s="90">
        <f t="shared" si="22"/>
        <v>0.5</v>
      </c>
      <c r="I494" s="98">
        <f t="shared" si="23"/>
        <v>2000</v>
      </c>
      <c r="J494" s="99" t="s">
        <v>19</v>
      </c>
      <c r="K494" s="116"/>
    </row>
    <row r="495" customFormat="1" ht="17" customHeight="1" spans="1:11">
      <c r="A495" s="85">
        <v>493</v>
      </c>
      <c r="B495" s="115" t="s">
        <v>2081</v>
      </c>
      <c r="C495" s="116" t="s">
        <v>2082</v>
      </c>
      <c r="D495" s="117">
        <v>397</v>
      </c>
      <c r="E495" s="118">
        <v>214005.14</v>
      </c>
      <c r="F495" s="117">
        <v>0</v>
      </c>
      <c r="G495" s="89">
        <f t="shared" si="21"/>
        <v>0</v>
      </c>
      <c r="H495" s="90">
        <f t="shared" si="22"/>
        <v>0.5</v>
      </c>
      <c r="I495" s="98">
        <f t="shared" si="23"/>
        <v>107000</v>
      </c>
      <c r="J495" s="99" t="s">
        <v>19</v>
      </c>
      <c r="K495" s="116"/>
    </row>
    <row r="496" customFormat="1" ht="17" customHeight="1" spans="1:11">
      <c r="A496" s="85">
        <v>494</v>
      </c>
      <c r="B496" s="115" t="s">
        <v>2083</v>
      </c>
      <c r="C496" s="116" t="s">
        <v>2084</v>
      </c>
      <c r="D496" s="117">
        <v>102</v>
      </c>
      <c r="E496" s="118">
        <v>52108.83</v>
      </c>
      <c r="F496" s="117">
        <v>0</v>
      </c>
      <c r="G496" s="89">
        <f t="shared" si="21"/>
        <v>0</v>
      </c>
      <c r="H496" s="90">
        <f t="shared" si="22"/>
        <v>0.5</v>
      </c>
      <c r="I496" s="98">
        <f t="shared" si="23"/>
        <v>26050</v>
      </c>
      <c r="J496" s="99" t="s">
        <v>19</v>
      </c>
      <c r="K496" s="116"/>
    </row>
    <row r="497" customFormat="1" ht="17" customHeight="1" spans="1:11">
      <c r="A497" s="85">
        <v>495</v>
      </c>
      <c r="B497" s="115" t="s">
        <v>2085</v>
      </c>
      <c r="C497" s="116" t="s">
        <v>2086</v>
      </c>
      <c r="D497" s="117">
        <v>26</v>
      </c>
      <c r="E497" s="118">
        <v>11157.9</v>
      </c>
      <c r="F497" s="117">
        <v>0</v>
      </c>
      <c r="G497" s="89">
        <f t="shared" si="21"/>
        <v>0</v>
      </c>
      <c r="H497" s="90">
        <f t="shared" si="22"/>
        <v>0.5</v>
      </c>
      <c r="I497" s="98">
        <f t="shared" si="23"/>
        <v>5570</v>
      </c>
      <c r="J497" s="99" t="s">
        <v>19</v>
      </c>
      <c r="K497" s="116"/>
    </row>
    <row r="498" customFormat="1" ht="17" customHeight="1" spans="1:11">
      <c r="A498" s="85">
        <v>496</v>
      </c>
      <c r="B498" s="115" t="s">
        <v>2087</v>
      </c>
      <c r="C498" s="116" t="s">
        <v>2088</v>
      </c>
      <c r="D498" s="117">
        <v>35</v>
      </c>
      <c r="E498" s="118">
        <v>10070.97</v>
      </c>
      <c r="F498" s="117">
        <v>0</v>
      </c>
      <c r="G498" s="89">
        <f t="shared" si="21"/>
        <v>0</v>
      </c>
      <c r="H498" s="90">
        <f t="shared" si="22"/>
        <v>0.5</v>
      </c>
      <c r="I498" s="98">
        <f t="shared" si="23"/>
        <v>5030</v>
      </c>
      <c r="J498" s="99" t="s">
        <v>19</v>
      </c>
      <c r="K498" s="116"/>
    </row>
    <row r="499" customFormat="1" ht="17" customHeight="1" spans="1:11">
      <c r="A499" s="85">
        <v>497</v>
      </c>
      <c r="B499" s="115" t="s">
        <v>2089</v>
      </c>
      <c r="C499" s="116" t="s">
        <v>2090</v>
      </c>
      <c r="D499" s="117">
        <v>44</v>
      </c>
      <c r="E499" s="118">
        <v>12624.6</v>
      </c>
      <c r="F499" s="117">
        <v>0</v>
      </c>
      <c r="G499" s="89">
        <f t="shared" si="21"/>
        <v>0</v>
      </c>
      <c r="H499" s="90">
        <f t="shared" si="22"/>
        <v>0.5</v>
      </c>
      <c r="I499" s="98">
        <f t="shared" si="23"/>
        <v>6310</v>
      </c>
      <c r="J499" s="99" t="s">
        <v>19</v>
      </c>
      <c r="K499" s="116"/>
    </row>
    <row r="500" customFormat="1" ht="17" customHeight="1" spans="1:11">
      <c r="A500" s="85">
        <v>498</v>
      </c>
      <c r="B500" s="86" t="s">
        <v>2091</v>
      </c>
      <c r="C500" s="85" t="s">
        <v>2092</v>
      </c>
      <c r="D500" s="87">
        <v>93</v>
      </c>
      <c r="E500" s="88">
        <v>24341.13</v>
      </c>
      <c r="F500" s="87">
        <v>0</v>
      </c>
      <c r="G500" s="89">
        <f t="shared" si="21"/>
        <v>0</v>
      </c>
      <c r="H500" s="90">
        <f t="shared" si="22"/>
        <v>0.5</v>
      </c>
      <c r="I500" s="98">
        <f t="shared" si="23"/>
        <v>12170</v>
      </c>
      <c r="J500" s="99" t="s">
        <v>19</v>
      </c>
      <c r="K500" s="85"/>
    </row>
    <row r="501" customFormat="1" ht="17" customHeight="1" spans="1:11">
      <c r="A501" s="85">
        <v>499</v>
      </c>
      <c r="B501" s="115" t="s">
        <v>2093</v>
      </c>
      <c r="C501" s="116" t="s">
        <v>2094</v>
      </c>
      <c r="D501" s="117">
        <v>411</v>
      </c>
      <c r="E501" s="118">
        <v>153416.73</v>
      </c>
      <c r="F501" s="117">
        <v>2</v>
      </c>
      <c r="G501" s="89">
        <f t="shared" si="21"/>
        <v>0.00484261501210654</v>
      </c>
      <c r="H501" s="90">
        <f t="shared" si="22"/>
        <v>0.425036919317236</v>
      </c>
      <c r="I501" s="98">
        <f t="shared" si="23"/>
        <v>65200</v>
      </c>
      <c r="J501" s="99" t="s">
        <v>14</v>
      </c>
      <c r="K501" s="116"/>
    </row>
    <row r="502" customFormat="1" ht="17" customHeight="1" spans="1:11">
      <c r="A502" s="85">
        <v>500</v>
      </c>
      <c r="B502" s="115" t="s">
        <v>2095</v>
      </c>
      <c r="C502" s="116" t="s">
        <v>2096</v>
      </c>
      <c r="D502" s="117">
        <v>181</v>
      </c>
      <c r="E502" s="118">
        <v>271839.06</v>
      </c>
      <c r="F502" s="117">
        <v>0</v>
      </c>
      <c r="G502" s="89">
        <f t="shared" si="21"/>
        <v>0</v>
      </c>
      <c r="H502" s="90">
        <f t="shared" si="22"/>
        <v>0.5</v>
      </c>
      <c r="I502" s="98">
        <f t="shared" si="23"/>
        <v>135910</v>
      </c>
      <c r="J502" s="99" t="s">
        <v>14</v>
      </c>
      <c r="K502" s="116"/>
    </row>
    <row r="503" customFormat="1" ht="17" customHeight="1" spans="1:11">
      <c r="A503" s="85">
        <v>501</v>
      </c>
      <c r="B503" s="115" t="s">
        <v>2097</v>
      </c>
      <c r="C503" s="116" t="s">
        <v>2098</v>
      </c>
      <c r="D503" s="117">
        <v>563</v>
      </c>
      <c r="E503" s="118">
        <v>174188.34</v>
      </c>
      <c r="F503" s="117">
        <v>0</v>
      </c>
      <c r="G503" s="89">
        <f t="shared" si="21"/>
        <v>0</v>
      </c>
      <c r="H503" s="90">
        <f t="shared" si="22"/>
        <v>0.5</v>
      </c>
      <c r="I503" s="98">
        <f t="shared" si="23"/>
        <v>87090</v>
      </c>
      <c r="J503" s="99" t="s">
        <v>19</v>
      </c>
      <c r="K503" s="116"/>
    </row>
    <row r="504" customFormat="1" ht="17" customHeight="1" spans="1:11">
      <c r="A504" s="85">
        <v>502</v>
      </c>
      <c r="B504" s="115" t="s">
        <v>2099</v>
      </c>
      <c r="C504" s="116" t="s">
        <v>2100</v>
      </c>
      <c r="D504" s="117">
        <v>38</v>
      </c>
      <c r="E504" s="118">
        <v>21027.4</v>
      </c>
      <c r="F504" s="117">
        <v>0</v>
      </c>
      <c r="G504" s="89">
        <f t="shared" si="21"/>
        <v>0</v>
      </c>
      <c r="H504" s="90">
        <f t="shared" si="22"/>
        <v>0.5</v>
      </c>
      <c r="I504" s="98">
        <f t="shared" si="23"/>
        <v>10510</v>
      </c>
      <c r="J504" s="99" t="s">
        <v>19</v>
      </c>
      <c r="K504" s="116"/>
    </row>
    <row r="505" customFormat="1" ht="17" customHeight="1" spans="1:11">
      <c r="A505" s="85">
        <v>503</v>
      </c>
      <c r="B505" s="115" t="s">
        <v>2101</v>
      </c>
      <c r="C505" s="116" t="s">
        <v>2102</v>
      </c>
      <c r="D505" s="117">
        <v>162</v>
      </c>
      <c r="E505" s="118">
        <v>90739.71</v>
      </c>
      <c r="F505" s="117">
        <v>0</v>
      </c>
      <c r="G505" s="89">
        <f t="shared" si="21"/>
        <v>0</v>
      </c>
      <c r="H505" s="90">
        <f t="shared" si="22"/>
        <v>0.5</v>
      </c>
      <c r="I505" s="98">
        <f t="shared" si="23"/>
        <v>45360</v>
      </c>
      <c r="J505" s="99" t="s">
        <v>19</v>
      </c>
      <c r="K505" s="116"/>
    </row>
    <row r="506" customFormat="1" ht="17" customHeight="1" spans="1:11">
      <c r="A506" s="85">
        <v>504</v>
      </c>
      <c r="B506" s="115" t="s">
        <v>2103</v>
      </c>
      <c r="C506" s="116" t="s">
        <v>2104</v>
      </c>
      <c r="D506" s="117">
        <v>20</v>
      </c>
      <c r="E506" s="118">
        <v>20120.31</v>
      </c>
      <c r="F506" s="117">
        <v>0</v>
      </c>
      <c r="G506" s="89">
        <f t="shared" si="21"/>
        <v>0</v>
      </c>
      <c r="H506" s="90">
        <f t="shared" si="22"/>
        <v>0.5</v>
      </c>
      <c r="I506" s="98">
        <f t="shared" si="23"/>
        <v>10060</v>
      </c>
      <c r="J506" s="99" t="s">
        <v>19</v>
      </c>
      <c r="K506" s="116"/>
    </row>
    <row r="507" customFormat="1" ht="17" customHeight="1" spans="1:11">
      <c r="A507" s="85">
        <v>505</v>
      </c>
      <c r="B507" s="115" t="s">
        <v>2105</v>
      </c>
      <c r="C507" s="116" t="s">
        <v>2106</v>
      </c>
      <c r="D507" s="117">
        <v>44</v>
      </c>
      <c r="E507" s="118">
        <v>22330.48</v>
      </c>
      <c r="F507" s="117">
        <v>0</v>
      </c>
      <c r="G507" s="89">
        <f t="shared" si="21"/>
        <v>0</v>
      </c>
      <c r="H507" s="90">
        <f t="shared" si="22"/>
        <v>0.5</v>
      </c>
      <c r="I507" s="98">
        <f t="shared" si="23"/>
        <v>11160</v>
      </c>
      <c r="J507" s="99" t="s">
        <v>19</v>
      </c>
      <c r="K507" s="116"/>
    </row>
    <row r="508" customFormat="1" ht="17" customHeight="1" spans="1:11">
      <c r="A508" s="85">
        <v>506</v>
      </c>
      <c r="B508" s="115" t="s">
        <v>2107</v>
      </c>
      <c r="C508" s="116" t="s">
        <v>2108</v>
      </c>
      <c r="D508" s="117">
        <v>148</v>
      </c>
      <c r="E508" s="118">
        <v>38160.22</v>
      </c>
      <c r="F508" s="117">
        <v>0</v>
      </c>
      <c r="G508" s="89">
        <f t="shared" si="21"/>
        <v>0</v>
      </c>
      <c r="H508" s="90">
        <f t="shared" si="22"/>
        <v>0.5</v>
      </c>
      <c r="I508" s="98">
        <f t="shared" si="23"/>
        <v>19080</v>
      </c>
      <c r="J508" s="99" t="s">
        <v>19</v>
      </c>
      <c r="K508" s="116"/>
    </row>
    <row r="509" customFormat="1" ht="17" customHeight="1" spans="1:11">
      <c r="A509" s="85">
        <v>507</v>
      </c>
      <c r="B509" s="86" t="s">
        <v>2109</v>
      </c>
      <c r="C509" s="85" t="s">
        <v>2110</v>
      </c>
      <c r="D509" s="87">
        <v>207</v>
      </c>
      <c r="E509" s="88">
        <v>58037.74</v>
      </c>
      <c r="F509" s="87">
        <v>6</v>
      </c>
      <c r="G509" s="89">
        <f t="shared" si="21"/>
        <v>0.028169014084507</v>
      </c>
      <c r="H509" s="90">
        <f t="shared" si="22"/>
        <v>0.0639471503946279</v>
      </c>
      <c r="I509" s="98">
        <f t="shared" si="23"/>
        <v>3710</v>
      </c>
      <c r="J509" s="99" t="s">
        <v>19</v>
      </c>
      <c r="K509" s="85"/>
    </row>
    <row r="510" customFormat="1" ht="17" customHeight="1" spans="1:11">
      <c r="A510" s="85">
        <v>508</v>
      </c>
      <c r="B510" s="115" t="s">
        <v>2111</v>
      </c>
      <c r="C510" s="116" t="s">
        <v>2112</v>
      </c>
      <c r="D510" s="117">
        <v>15</v>
      </c>
      <c r="E510" s="118">
        <v>5124.22</v>
      </c>
      <c r="F510" s="117">
        <v>0</v>
      </c>
      <c r="G510" s="89">
        <f t="shared" si="21"/>
        <v>0</v>
      </c>
      <c r="H510" s="90">
        <f t="shared" si="22"/>
        <v>0.5</v>
      </c>
      <c r="I510" s="98">
        <f t="shared" si="23"/>
        <v>2560</v>
      </c>
      <c r="J510" s="99" t="s">
        <v>14</v>
      </c>
      <c r="K510" s="116"/>
    </row>
    <row r="511" customFormat="1" ht="17" customHeight="1" spans="1:11">
      <c r="A511" s="85">
        <v>509</v>
      </c>
      <c r="B511" s="115" t="s">
        <v>2113</v>
      </c>
      <c r="C511" s="116" t="s">
        <v>2114</v>
      </c>
      <c r="D511" s="117">
        <v>45</v>
      </c>
      <c r="E511" s="118">
        <v>46920.26</v>
      </c>
      <c r="F511" s="117">
        <v>0</v>
      </c>
      <c r="G511" s="89">
        <f t="shared" si="21"/>
        <v>0</v>
      </c>
      <c r="H511" s="90">
        <f t="shared" si="22"/>
        <v>0.5</v>
      </c>
      <c r="I511" s="98">
        <f t="shared" si="23"/>
        <v>23460</v>
      </c>
      <c r="J511" s="99" t="s">
        <v>19</v>
      </c>
      <c r="K511" s="116"/>
    </row>
    <row r="512" customFormat="1" ht="17" customHeight="1" spans="1:11">
      <c r="A512" s="85">
        <v>510</v>
      </c>
      <c r="B512" s="115" t="s">
        <v>2115</v>
      </c>
      <c r="C512" s="116" t="s">
        <v>2116</v>
      </c>
      <c r="D512" s="117">
        <v>16</v>
      </c>
      <c r="E512" s="118">
        <v>11330.84</v>
      </c>
      <c r="F512" s="117">
        <v>0</v>
      </c>
      <c r="G512" s="89">
        <f t="shared" si="21"/>
        <v>0</v>
      </c>
      <c r="H512" s="90">
        <f t="shared" si="22"/>
        <v>0.5</v>
      </c>
      <c r="I512" s="98">
        <f t="shared" si="23"/>
        <v>5660</v>
      </c>
      <c r="J512" s="99" t="s">
        <v>19</v>
      </c>
      <c r="K512" s="116"/>
    </row>
    <row r="513" customFormat="1" ht="17" customHeight="1" spans="1:11">
      <c r="A513" s="85">
        <v>511</v>
      </c>
      <c r="B513" s="115" t="s">
        <v>2117</v>
      </c>
      <c r="C513" s="116" t="s">
        <v>2118</v>
      </c>
      <c r="D513" s="117">
        <v>4</v>
      </c>
      <c r="E513" s="118">
        <v>1030.4</v>
      </c>
      <c r="F513" s="117">
        <v>0</v>
      </c>
      <c r="G513" s="89">
        <f t="shared" si="21"/>
        <v>0</v>
      </c>
      <c r="H513" s="90">
        <f t="shared" si="22"/>
        <v>0.5</v>
      </c>
      <c r="I513" s="98">
        <f t="shared" si="23"/>
        <v>510</v>
      </c>
      <c r="J513" s="99" t="s">
        <v>19</v>
      </c>
      <c r="K513" s="116"/>
    </row>
    <row r="514" customFormat="1" ht="17" customHeight="1" spans="1:11">
      <c r="A514" s="85">
        <v>512</v>
      </c>
      <c r="B514" s="110" t="s">
        <v>2119</v>
      </c>
      <c r="C514" s="81" t="s">
        <v>2120</v>
      </c>
      <c r="D514" s="102">
        <v>118</v>
      </c>
      <c r="E514" s="103">
        <v>28762.98</v>
      </c>
      <c r="F514" s="102">
        <v>1</v>
      </c>
      <c r="G514" s="89">
        <f t="shared" si="21"/>
        <v>0.00840336134453781</v>
      </c>
      <c r="H514" s="90">
        <f t="shared" si="22"/>
        <v>0.369917007050498</v>
      </c>
      <c r="I514" s="98">
        <f t="shared" si="23"/>
        <v>10630</v>
      </c>
      <c r="J514" s="99" t="s">
        <v>14</v>
      </c>
      <c r="K514" s="81"/>
    </row>
    <row r="515" customFormat="1" ht="17" customHeight="1" spans="1:11">
      <c r="A515" s="85">
        <v>513</v>
      </c>
      <c r="B515" s="110" t="s">
        <v>2121</v>
      </c>
      <c r="C515" s="81" t="s">
        <v>2122</v>
      </c>
      <c r="D515" s="102">
        <v>270</v>
      </c>
      <c r="E515" s="103">
        <v>121922.87</v>
      </c>
      <c r="F515" s="102">
        <v>1</v>
      </c>
      <c r="G515" s="89">
        <f t="shared" ref="G515:G578" si="24">F515/(F515+D515)*100%</f>
        <v>0.003690036900369</v>
      </c>
      <c r="H515" s="90">
        <f t="shared" ref="H515:H578" si="25">(3.23%-G515)/3.23%*50%</f>
        <v>0.442878685752802</v>
      </c>
      <c r="I515" s="98">
        <f t="shared" ref="I515:I578" si="26">ROUNDDOWN(H515*E515,-1)</f>
        <v>53990</v>
      </c>
      <c r="J515" s="99" t="s">
        <v>19</v>
      </c>
      <c r="K515" s="81"/>
    </row>
    <row r="516" customFormat="1" ht="17" customHeight="1" spans="1:11">
      <c r="A516" s="85">
        <v>514</v>
      </c>
      <c r="B516" s="110" t="s">
        <v>2123</v>
      </c>
      <c r="C516" s="81" t="s">
        <v>2124</v>
      </c>
      <c r="D516" s="102">
        <v>21</v>
      </c>
      <c r="E516" s="103">
        <v>6935.02</v>
      </c>
      <c r="F516" s="102">
        <v>0</v>
      </c>
      <c r="G516" s="89">
        <f t="shared" si="24"/>
        <v>0</v>
      </c>
      <c r="H516" s="90">
        <f t="shared" si="25"/>
        <v>0.5</v>
      </c>
      <c r="I516" s="98">
        <f t="shared" si="26"/>
        <v>3460</v>
      </c>
      <c r="J516" s="99" t="s">
        <v>19</v>
      </c>
      <c r="K516" s="81"/>
    </row>
    <row r="517" customFormat="1" ht="17" customHeight="1" spans="1:11">
      <c r="A517" s="85">
        <v>515</v>
      </c>
      <c r="B517" s="110" t="s">
        <v>2125</v>
      </c>
      <c r="C517" s="81" t="s">
        <v>2126</v>
      </c>
      <c r="D517" s="102">
        <v>11</v>
      </c>
      <c r="E517" s="103">
        <v>2315.16</v>
      </c>
      <c r="F517" s="102">
        <v>0</v>
      </c>
      <c r="G517" s="89">
        <f t="shared" si="24"/>
        <v>0</v>
      </c>
      <c r="H517" s="90">
        <f t="shared" si="25"/>
        <v>0.5</v>
      </c>
      <c r="I517" s="98">
        <f t="shared" si="26"/>
        <v>1150</v>
      </c>
      <c r="J517" s="99" t="s">
        <v>19</v>
      </c>
      <c r="K517" s="81"/>
    </row>
    <row r="518" customFormat="1" ht="17" customHeight="1" spans="1:11">
      <c r="A518" s="85">
        <v>516</v>
      </c>
      <c r="B518" s="110" t="s">
        <v>2127</v>
      </c>
      <c r="C518" s="81" t="s">
        <v>2128</v>
      </c>
      <c r="D518" s="102">
        <v>28</v>
      </c>
      <c r="E518" s="103">
        <v>7898.58</v>
      </c>
      <c r="F518" s="102">
        <v>0</v>
      </c>
      <c r="G518" s="89">
        <f t="shared" si="24"/>
        <v>0</v>
      </c>
      <c r="H518" s="90">
        <f t="shared" si="25"/>
        <v>0.5</v>
      </c>
      <c r="I518" s="98">
        <f t="shared" si="26"/>
        <v>3940</v>
      </c>
      <c r="J518" s="99" t="s">
        <v>19</v>
      </c>
      <c r="K518" s="81"/>
    </row>
    <row r="519" customFormat="1" ht="17" customHeight="1" spans="1:11">
      <c r="A519" s="85">
        <v>517</v>
      </c>
      <c r="B519" s="86" t="s">
        <v>2129</v>
      </c>
      <c r="C519" s="85" t="s">
        <v>2130</v>
      </c>
      <c r="D519" s="87">
        <v>281</v>
      </c>
      <c r="E519" s="88">
        <v>89910.4</v>
      </c>
      <c r="F519" s="87">
        <v>0</v>
      </c>
      <c r="G519" s="89">
        <f t="shared" si="24"/>
        <v>0</v>
      </c>
      <c r="H519" s="90">
        <f t="shared" si="25"/>
        <v>0.5</v>
      </c>
      <c r="I519" s="98">
        <f t="shared" si="26"/>
        <v>44950</v>
      </c>
      <c r="J519" s="99" t="s">
        <v>19</v>
      </c>
      <c r="K519" s="85"/>
    </row>
    <row r="520" customFormat="1" ht="17" customHeight="1" spans="1:11">
      <c r="A520" s="85">
        <v>518</v>
      </c>
      <c r="B520" s="110" t="s">
        <v>2131</v>
      </c>
      <c r="C520" s="85" t="s">
        <v>2132</v>
      </c>
      <c r="D520" s="102">
        <v>16</v>
      </c>
      <c r="E520" s="103">
        <v>28325.61</v>
      </c>
      <c r="F520" s="102">
        <v>0</v>
      </c>
      <c r="G520" s="89">
        <f t="shared" si="24"/>
        <v>0</v>
      </c>
      <c r="H520" s="90">
        <f t="shared" si="25"/>
        <v>0.5</v>
      </c>
      <c r="I520" s="98">
        <f t="shared" si="26"/>
        <v>14160</v>
      </c>
      <c r="J520" s="99" t="s">
        <v>19</v>
      </c>
      <c r="K520" s="81"/>
    </row>
    <row r="521" customFormat="1" ht="17" customHeight="1" spans="1:11">
      <c r="A521" s="85">
        <v>519</v>
      </c>
      <c r="B521" s="110" t="s">
        <v>2133</v>
      </c>
      <c r="C521" s="81" t="s">
        <v>2134</v>
      </c>
      <c r="D521" s="102">
        <v>6</v>
      </c>
      <c r="E521" s="103">
        <v>1635.14</v>
      </c>
      <c r="F521" s="102">
        <v>0</v>
      </c>
      <c r="G521" s="89">
        <f t="shared" si="24"/>
        <v>0</v>
      </c>
      <c r="H521" s="90">
        <f t="shared" si="25"/>
        <v>0.5</v>
      </c>
      <c r="I521" s="98">
        <f t="shared" si="26"/>
        <v>810</v>
      </c>
      <c r="J521" s="99" t="s">
        <v>19</v>
      </c>
      <c r="K521" s="81"/>
    </row>
    <row r="522" customFormat="1" ht="17" customHeight="1" spans="1:11">
      <c r="A522" s="85">
        <v>520</v>
      </c>
      <c r="B522" s="110" t="s">
        <v>2135</v>
      </c>
      <c r="C522" s="81" t="s">
        <v>2136</v>
      </c>
      <c r="D522" s="102">
        <v>14</v>
      </c>
      <c r="E522" s="103">
        <v>6871.68</v>
      </c>
      <c r="F522" s="102">
        <v>0</v>
      </c>
      <c r="G522" s="89">
        <f t="shared" si="24"/>
        <v>0</v>
      </c>
      <c r="H522" s="90">
        <f t="shared" si="25"/>
        <v>0.5</v>
      </c>
      <c r="I522" s="98">
        <f t="shared" si="26"/>
        <v>3430</v>
      </c>
      <c r="J522" s="99" t="s">
        <v>19</v>
      </c>
      <c r="K522" s="81"/>
    </row>
    <row r="523" customFormat="1" ht="17" customHeight="1" spans="1:11">
      <c r="A523" s="85">
        <v>521</v>
      </c>
      <c r="B523" s="110" t="s">
        <v>2137</v>
      </c>
      <c r="C523" s="81" t="s">
        <v>2138</v>
      </c>
      <c r="D523" s="102">
        <v>36</v>
      </c>
      <c r="E523" s="103">
        <v>5656.66</v>
      </c>
      <c r="F523" s="102">
        <v>0</v>
      </c>
      <c r="G523" s="89">
        <f t="shared" si="24"/>
        <v>0</v>
      </c>
      <c r="H523" s="90">
        <f t="shared" si="25"/>
        <v>0.5</v>
      </c>
      <c r="I523" s="98">
        <f t="shared" si="26"/>
        <v>2820</v>
      </c>
      <c r="J523" s="99" t="s">
        <v>19</v>
      </c>
      <c r="K523" s="81"/>
    </row>
    <row r="524" customFormat="1" ht="17" customHeight="1" spans="1:11">
      <c r="A524" s="85">
        <v>522</v>
      </c>
      <c r="B524" s="86" t="s">
        <v>2139</v>
      </c>
      <c r="C524" s="85" t="s">
        <v>2140</v>
      </c>
      <c r="D524" s="87">
        <v>233</v>
      </c>
      <c r="E524" s="88">
        <v>68646.21</v>
      </c>
      <c r="F524" s="87">
        <v>2</v>
      </c>
      <c r="G524" s="89">
        <f t="shared" si="24"/>
        <v>0.00851063829787234</v>
      </c>
      <c r="H524" s="90">
        <f t="shared" si="25"/>
        <v>0.368256373097951</v>
      </c>
      <c r="I524" s="98">
        <f t="shared" si="26"/>
        <v>25270</v>
      </c>
      <c r="J524" s="99" t="s">
        <v>19</v>
      </c>
      <c r="K524" s="85"/>
    </row>
    <row r="525" customFormat="1" ht="17" customHeight="1" spans="1:11">
      <c r="A525" s="85">
        <v>523</v>
      </c>
      <c r="B525" s="86" t="s">
        <v>2141</v>
      </c>
      <c r="C525" s="85" t="s">
        <v>2142</v>
      </c>
      <c r="D525" s="87">
        <v>81</v>
      </c>
      <c r="E525" s="88">
        <v>24919.62</v>
      </c>
      <c r="F525" s="87">
        <v>0</v>
      </c>
      <c r="G525" s="89">
        <f t="shared" si="24"/>
        <v>0</v>
      </c>
      <c r="H525" s="90">
        <f t="shared" si="25"/>
        <v>0.5</v>
      </c>
      <c r="I525" s="98">
        <f t="shared" si="26"/>
        <v>12450</v>
      </c>
      <c r="J525" s="99" t="s">
        <v>19</v>
      </c>
      <c r="K525" s="85"/>
    </row>
    <row r="526" customFormat="1" ht="17" customHeight="1" spans="1:11">
      <c r="A526" s="85">
        <v>524</v>
      </c>
      <c r="B526" s="110" t="s">
        <v>2143</v>
      </c>
      <c r="C526" s="81" t="s">
        <v>2144</v>
      </c>
      <c r="D526" s="102">
        <v>6</v>
      </c>
      <c r="E526" s="103">
        <v>655.84</v>
      </c>
      <c r="F526" s="102">
        <v>0</v>
      </c>
      <c r="G526" s="89">
        <f t="shared" si="24"/>
        <v>0</v>
      </c>
      <c r="H526" s="90">
        <f t="shared" si="25"/>
        <v>0.5</v>
      </c>
      <c r="I526" s="98">
        <f t="shared" si="26"/>
        <v>320</v>
      </c>
      <c r="J526" s="99" t="s">
        <v>19</v>
      </c>
      <c r="K526" s="81"/>
    </row>
    <row r="527" customFormat="1" ht="17" customHeight="1" spans="1:11">
      <c r="A527" s="85">
        <v>525</v>
      </c>
      <c r="B527" s="86" t="s">
        <v>2145</v>
      </c>
      <c r="C527" s="85" t="s">
        <v>2146</v>
      </c>
      <c r="D527" s="87">
        <v>386</v>
      </c>
      <c r="E527" s="88">
        <v>104687.24</v>
      </c>
      <c r="F527" s="87">
        <v>0</v>
      </c>
      <c r="G527" s="89">
        <f t="shared" si="24"/>
        <v>0</v>
      </c>
      <c r="H527" s="90">
        <f t="shared" si="25"/>
        <v>0.5</v>
      </c>
      <c r="I527" s="98">
        <f t="shared" si="26"/>
        <v>52340</v>
      </c>
      <c r="J527" s="99" t="s">
        <v>19</v>
      </c>
      <c r="K527" s="85"/>
    </row>
    <row r="528" customFormat="1" ht="17" customHeight="1" spans="1:11">
      <c r="A528" s="85">
        <v>526</v>
      </c>
      <c r="B528" s="86" t="s">
        <v>2147</v>
      </c>
      <c r="C528" s="85" t="s">
        <v>2148</v>
      </c>
      <c r="D528" s="87">
        <v>68</v>
      </c>
      <c r="E528" s="88">
        <v>18404.91</v>
      </c>
      <c r="F528" s="87">
        <v>0</v>
      </c>
      <c r="G528" s="89">
        <f t="shared" si="24"/>
        <v>0</v>
      </c>
      <c r="H528" s="90">
        <f t="shared" si="25"/>
        <v>0.5</v>
      </c>
      <c r="I528" s="98">
        <f t="shared" si="26"/>
        <v>9200</v>
      </c>
      <c r="J528" s="99" t="s">
        <v>19</v>
      </c>
      <c r="K528" s="85"/>
    </row>
    <row r="529" customFormat="1" ht="17" customHeight="1" spans="1:11">
      <c r="A529" s="85">
        <v>527</v>
      </c>
      <c r="B529" s="110" t="s">
        <v>2149</v>
      </c>
      <c r="C529" s="81" t="s">
        <v>2150</v>
      </c>
      <c r="D529" s="102">
        <v>5</v>
      </c>
      <c r="E529" s="103">
        <v>1369.2</v>
      </c>
      <c r="F529" s="102">
        <v>0</v>
      </c>
      <c r="G529" s="89">
        <f t="shared" si="24"/>
        <v>0</v>
      </c>
      <c r="H529" s="90">
        <f t="shared" si="25"/>
        <v>0.5</v>
      </c>
      <c r="I529" s="98">
        <f t="shared" si="26"/>
        <v>680</v>
      </c>
      <c r="J529" s="99" t="s">
        <v>14</v>
      </c>
      <c r="K529" s="81"/>
    </row>
    <row r="530" customFormat="1" ht="17" customHeight="1" spans="1:11">
      <c r="A530" s="85">
        <v>528</v>
      </c>
      <c r="B530" s="110" t="s">
        <v>2151</v>
      </c>
      <c r="C530" s="81" t="s">
        <v>2152</v>
      </c>
      <c r="D530" s="102">
        <v>1</v>
      </c>
      <c r="E530" s="103">
        <v>273.84</v>
      </c>
      <c r="F530" s="102">
        <v>0</v>
      </c>
      <c r="G530" s="89">
        <f t="shared" si="24"/>
        <v>0</v>
      </c>
      <c r="H530" s="90">
        <f t="shared" si="25"/>
        <v>0.5</v>
      </c>
      <c r="I530" s="98">
        <f t="shared" si="26"/>
        <v>130</v>
      </c>
      <c r="J530" s="99" t="s">
        <v>14</v>
      </c>
      <c r="K530" s="81"/>
    </row>
    <row r="531" customFormat="1" ht="17" customHeight="1" spans="1:11">
      <c r="A531" s="85">
        <v>529</v>
      </c>
      <c r="B531" s="86" t="s">
        <v>2153</v>
      </c>
      <c r="C531" s="85" t="s">
        <v>2154</v>
      </c>
      <c r="D531" s="87">
        <v>80</v>
      </c>
      <c r="E531" s="88">
        <v>27596.08</v>
      </c>
      <c r="F531" s="87">
        <v>0</v>
      </c>
      <c r="G531" s="89">
        <f t="shared" si="24"/>
        <v>0</v>
      </c>
      <c r="H531" s="90">
        <f t="shared" si="25"/>
        <v>0.5</v>
      </c>
      <c r="I531" s="98">
        <f t="shared" si="26"/>
        <v>13790</v>
      </c>
      <c r="J531" s="99" t="s">
        <v>19</v>
      </c>
      <c r="K531" s="85"/>
    </row>
    <row r="532" s="11" customFormat="1" ht="17" customHeight="1" spans="1:11">
      <c r="A532" s="85">
        <v>530</v>
      </c>
      <c r="B532" s="86" t="s">
        <v>2155</v>
      </c>
      <c r="C532" s="85" t="s">
        <v>2156</v>
      </c>
      <c r="D532" s="87">
        <v>1108</v>
      </c>
      <c r="E532" s="88">
        <v>196054.44</v>
      </c>
      <c r="F532" s="119">
        <v>32</v>
      </c>
      <c r="G532" s="89">
        <f t="shared" si="24"/>
        <v>0.0280701754385965</v>
      </c>
      <c r="H532" s="90">
        <f t="shared" si="25"/>
        <v>0.0654771603932432</v>
      </c>
      <c r="I532" s="98">
        <f t="shared" si="26"/>
        <v>12830</v>
      </c>
      <c r="J532" s="99" t="s">
        <v>19</v>
      </c>
      <c r="K532" s="85"/>
    </row>
    <row r="533" customFormat="1" ht="17" customHeight="1" spans="1:11">
      <c r="A533" s="85">
        <v>531</v>
      </c>
      <c r="B533" s="86" t="s">
        <v>2157</v>
      </c>
      <c r="C533" s="85" t="s">
        <v>2158</v>
      </c>
      <c r="D533" s="87">
        <v>39</v>
      </c>
      <c r="E533" s="88">
        <v>52097.35</v>
      </c>
      <c r="F533" s="87">
        <v>0</v>
      </c>
      <c r="G533" s="89">
        <f t="shared" si="24"/>
        <v>0</v>
      </c>
      <c r="H533" s="90">
        <f t="shared" si="25"/>
        <v>0.5</v>
      </c>
      <c r="I533" s="98">
        <f t="shared" si="26"/>
        <v>26040</v>
      </c>
      <c r="J533" s="99" t="s">
        <v>14</v>
      </c>
      <c r="K533" s="85"/>
    </row>
    <row r="534" customFormat="1" ht="17" customHeight="1" spans="1:11">
      <c r="A534" s="85">
        <v>532</v>
      </c>
      <c r="B534" s="110" t="s">
        <v>2159</v>
      </c>
      <c r="C534" s="81" t="s">
        <v>2160</v>
      </c>
      <c r="D534" s="102">
        <v>250</v>
      </c>
      <c r="E534" s="103">
        <v>245950.29</v>
      </c>
      <c r="F534" s="102">
        <v>2</v>
      </c>
      <c r="G534" s="89">
        <f t="shared" si="24"/>
        <v>0.00793650793650794</v>
      </c>
      <c r="H534" s="90">
        <f t="shared" si="25"/>
        <v>0.377143839992137</v>
      </c>
      <c r="I534" s="98">
        <f t="shared" si="26"/>
        <v>92750</v>
      </c>
      <c r="J534" s="99" t="s">
        <v>19</v>
      </c>
      <c r="K534" s="81"/>
    </row>
    <row r="535" customFormat="1" ht="17" customHeight="1" spans="1:11">
      <c r="A535" s="85">
        <v>533</v>
      </c>
      <c r="B535" s="110" t="s">
        <v>2161</v>
      </c>
      <c r="C535" s="81" t="s">
        <v>2162</v>
      </c>
      <c r="D535" s="102">
        <v>115</v>
      </c>
      <c r="E535" s="110">
        <v>45836.82</v>
      </c>
      <c r="F535" s="81">
        <v>2</v>
      </c>
      <c r="G535" s="89">
        <f t="shared" si="24"/>
        <v>0.0170940170940171</v>
      </c>
      <c r="H535" s="90">
        <f t="shared" si="25"/>
        <v>0.235386732290757</v>
      </c>
      <c r="I535" s="98">
        <f t="shared" si="26"/>
        <v>10780</v>
      </c>
      <c r="J535" s="99" t="s">
        <v>19</v>
      </c>
      <c r="K535" s="81"/>
    </row>
    <row r="536" customFormat="1" ht="17" customHeight="1" spans="1:11">
      <c r="A536" s="85">
        <v>534</v>
      </c>
      <c r="B536" s="110" t="s">
        <v>2163</v>
      </c>
      <c r="C536" s="81" t="s">
        <v>2164</v>
      </c>
      <c r="D536" s="102">
        <v>9</v>
      </c>
      <c r="E536" s="110">
        <v>4359.06</v>
      </c>
      <c r="F536" s="81">
        <v>0</v>
      </c>
      <c r="G536" s="89">
        <f t="shared" si="24"/>
        <v>0</v>
      </c>
      <c r="H536" s="90">
        <f t="shared" si="25"/>
        <v>0.5</v>
      </c>
      <c r="I536" s="98">
        <f t="shared" si="26"/>
        <v>2170</v>
      </c>
      <c r="J536" s="99" t="s">
        <v>19</v>
      </c>
      <c r="K536" s="81"/>
    </row>
    <row r="537" customFormat="1" ht="17" customHeight="1" spans="1:11">
      <c r="A537" s="85">
        <v>535</v>
      </c>
      <c r="B537" s="110" t="s">
        <v>2165</v>
      </c>
      <c r="C537" s="81" t="s">
        <v>2166</v>
      </c>
      <c r="D537" s="102">
        <v>849</v>
      </c>
      <c r="E537" s="110">
        <v>235635.07</v>
      </c>
      <c r="F537" s="81">
        <v>16</v>
      </c>
      <c r="G537" s="89">
        <f t="shared" si="24"/>
        <v>0.0184971098265896</v>
      </c>
      <c r="H537" s="90">
        <f t="shared" si="25"/>
        <v>0.213667030548149</v>
      </c>
      <c r="I537" s="98">
        <f t="shared" si="26"/>
        <v>50340</v>
      </c>
      <c r="J537" s="99" t="s">
        <v>19</v>
      </c>
      <c r="K537" s="81"/>
    </row>
    <row r="538" customFormat="1" ht="17" customHeight="1" spans="1:11">
      <c r="A538" s="85">
        <v>536</v>
      </c>
      <c r="B538" s="110" t="s">
        <v>2167</v>
      </c>
      <c r="C538" s="81" t="s">
        <v>2168</v>
      </c>
      <c r="D538" s="102">
        <v>589</v>
      </c>
      <c r="E538" s="110">
        <v>203522.41</v>
      </c>
      <c r="F538" s="81">
        <v>0</v>
      </c>
      <c r="G538" s="89">
        <f t="shared" si="24"/>
        <v>0</v>
      </c>
      <c r="H538" s="90">
        <f t="shared" si="25"/>
        <v>0.5</v>
      </c>
      <c r="I538" s="98">
        <f t="shared" si="26"/>
        <v>101760</v>
      </c>
      <c r="J538" s="99" t="s">
        <v>19</v>
      </c>
      <c r="K538" s="81"/>
    </row>
    <row r="539" customFormat="1" ht="17" customHeight="1" spans="1:11">
      <c r="A539" s="85">
        <v>537</v>
      </c>
      <c r="B539" s="110" t="s">
        <v>2169</v>
      </c>
      <c r="C539" s="81" t="s">
        <v>2170</v>
      </c>
      <c r="D539" s="102">
        <v>83</v>
      </c>
      <c r="E539" s="110">
        <v>21508.59</v>
      </c>
      <c r="F539" s="81">
        <v>0</v>
      </c>
      <c r="G539" s="89">
        <f t="shared" si="24"/>
        <v>0</v>
      </c>
      <c r="H539" s="90">
        <f t="shared" si="25"/>
        <v>0.5</v>
      </c>
      <c r="I539" s="98">
        <f t="shared" si="26"/>
        <v>10750</v>
      </c>
      <c r="J539" s="99" t="s">
        <v>19</v>
      </c>
      <c r="K539" s="81"/>
    </row>
    <row r="540" customFormat="1" ht="17" customHeight="1" spans="1:11">
      <c r="A540" s="85">
        <v>538</v>
      </c>
      <c r="B540" s="110" t="s">
        <v>2171</v>
      </c>
      <c r="C540" s="81" t="s">
        <v>2172</v>
      </c>
      <c r="D540" s="102">
        <v>64</v>
      </c>
      <c r="E540" s="110">
        <v>37010.84</v>
      </c>
      <c r="F540" s="81">
        <v>0</v>
      </c>
      <c r="G540" s="89">
        <f t="shared" si="24"/>
        <v>0</v>
      </c>
      <c r="H540" s="90">
        <f t="shared" si="25"/>
        <v>0.5</v>
      </c>
      <c r="I540" s="98">
        <f t="shared" si="26"/>
        <v>18500</v>
      </c>
      <c r="J540" s="99" t="s">
        <v>19</v>
      </c>
      <c r="K540" s="81"/>
    </row>
    <row r="541" customFormat="1" ht="17" customHeight="1" spans="1:11">
      <c r="A541" s="85">
        <v>539</v>
      </c>
      <c r="B541" s="110" t="s">
        <v>2173</v>
      </c>
      <c r="C541" s="81" t="s">
        <v>2174</v>
      </c>
      <c r="D541" s="102">
        <v>52</v>
      </c>
      <c r="E541" s="110">
        <v>11922.11</v>
      </c>
      <c r="F541" s="81">
        <v>1</v>
      </c>
      <c r="G541" s="89">
        <f t="shared" si="24"/>
        <v>0.0188679245283019</v>
      </c>
      <c r="H541" s="90">
        <f t="shared" si="25"/>
        <v>0.207926864886968</v>
      </c>
      <c r="I541" s="98">
        <f t="shared" si="26"/>
        <v>2470</v>
      </c>
      <c r="J541" s="99" t="s">
        <v>19</v>
      </c>
      <c r="K541" s="81"/>
    </row>
    <row r="542" customFormat="1" ht="17" customHeight="1" spans="1:11">
      <c r="A542" s="85">
        <v>540</v>
      </c>
      <c r="B542" s="110" t="s">
        <v>2175</v>
      </c>
      <c r="C542" s="81" t="s">
        <v>2176</v>
      </c>
      <c r="D542" s="102">
        <v>50</v>
      </c>
      <c r="E542" s="103">
        <v>21714.36</v>
      </c>
      <c r="F542" s="102">
        <v>0</v>
      </c>
      <c r="G542" s="89">
        <f t="shared" si="24"/>
        <v>0</v>
      </c>
      <c r="H542" s="90">
        <f t="shared" si="25"/>
        <v>0.5</v>
      </c>
      <c r="I542" s="98">
        <f t="shared" si="26"/>
        <v>10850</v>
      </c>
      <c r="J542" s="99" t="s">
        <v>19</v>
      </c>
      <c r="K542" s="81"/>
    </row>
    <row r="543" customFormat="1" ht="17" customHeight="1" spans="1:11">
      <c r="A543" s="85">
        <v>541</v>
      </c>
      <c r="B543" s="86" t="s">
        <v>2177</v>
      </c>
      <c r="C543" s="85" t="s">
        <v>2178</v>
      </c>
      <c r="D543" s="87">
        <v>451</v>
      </c>
      <c r="E543" s="88">
        <v>738688.55</v>
      </c>
      <c r="F543" s="87">
        <v>1</v>
      </c>
      <c r="G543" s="89">
        <f t="shared" si="24"/>
        <v>0.00221238938053097</v>
      </c>
      <c r="H543" s="90">
        <f t="shared" si="25"/>
        <v>0.46575248636949</v>
      </c>
      <c r="I543" s="98">
        <f t="shared" si="26"/>
        <v>344040</v>
      </c>
      <c r="J543" s="99" t="s">
        <v>14</v>
      </c>
      <c r="K543" s="85"/>
    </row>
    <row r="544" customFormat="1" ht="17" customHeight="1" spans="1:11">
      <c r="A544" s="85">
        <v>542</v>
      </c>
      <c r="B544" s="86" t="s">
        <v>2179</v>
      </c>
      <c r="C544" s="85" t="s">
        <v>2180</v>
      </c>
      <c r="D544" s="87">
        <v>83</v>
      </c>
      <c r="E544" s="88">
        <v>32729.26</v>
      </c>
      <c r="F544" s="87">
        <v>0</v>
      </c>
      <c r="G544" s="89">
        <f t="shared" si="24"/>
        <v>0</v>
      </c>
      <c r="H544" s="90">
        <f t="shared" si="25"/>
        <v>0.5</v>
      </c>
      <c r="I544" s="98">
        <f t="shared" si="26"/>
        <v>16360</v>
      </c>
      <c r="J544" s="99" t="s">
        <v>19</v>
      </c>
      <c r="K544" s="85"/>
    </row>
    <row r="545" customFormat="1" ht="17" customHeight="1" spans="1:11">
      <c r="A545" s="85">
        <v>543</v>
      </c>
      <c r="B545" s="110" t="s">
        <v>2181</v>
      </c>
      <c r="C545" s="81" t="s">
        <v>2182</v>
      </c>
      <c r="D545" s="102">
        <v>620</v>
      </c>
      <c r="E545" s="103">
        <v>290703.63</v>
      </c>
      <c r="F545" s="102">
        <v>0</v>
      </c>
      <c r="G545" s="89">
        <f t="shared" si="24"/>
        <v>0</v>
      </c>
      <c r="H545" s="90">
        <f t="shared" si="25"/>
        <v>0.5</v>
      </c>
      <c r="I545" s="98">
        <f t="shared" si="26"/>
        <v>145350</v>
      </c>
      <c r="J545" s="99" t="s">
        <v>19</v>
      </c>
      <c r="K545" s="81"/>
    </row>
    <row r="546" customFormat="1" ht="17" customHeight="1" spans="1:11">
      <c r="A546" s="85">
        <v>544</v>
      </c>
      <c r="B546" s="86" t="s">
        <v>2183</v>
      </c>
      <c r="C546" s="85" t="s">
        <v>2184</v>
      </c>
      <c r="D546" s="87">
        <v>15</v>
      </c>
      <c r="E546" s="88">
        <v>9751.45</v>
      </c>
      <c r="F546" s="87">
        <v>0</v>
      </c>
      <c r="G546" s="89">
        <f t="shared" si="24"/>
        <v>0</v>
      </c>
      <c r="H546" s="90">
        <f t="shared" si="25"/>
        <v>0.5</v>
      </c>
      <c r="I546" s="98">
        <f t="shared" si="26"/>
        <v>4870</v>
      </c>
      <c r="J546" s="99" t="s">
        <v>19</v>
      </c>
      <c r="K546" s="85"/>
    </row>
    <row r="547" customFormat="1" ht="17" customHeight="1" spans="1:11">
      <c r="A547" s="85">
        <v>545</v>
      </c>
      <c r="B547" s="110" t="s">
        <v>2185</v>
      </c>
      <c r="C547" s="81" t="s">
        <v>2186</v>
      </c>
      <c r="D547" s="102">
        <v>7</v>
      </c>
      <c r="E547" s="103">
        <v>1696.5</v>
      </c>
      <c r="F547" s="102">
        <v>0</v>
      </c>
      <c r="G547" s="89">
        <f t="shared" si="24"/>
        <v>0</v>
      </c>
      <c r="H547" s="90">
        <f t="shared" si="25"/>
        <v>0.5</v>
      </c>
      <c r="I547" s="98">
        <f t="shared" si="26"/>
        <v>840</v>
      </c>
      <c r="J547" s="99" t="s">
        <v>19</v>
      </c>
      <c r="K547" s="81"/>
    </row>
    <row r="548" customFormat="1" ht="17" customHeight="1" spans="1:11">
      <c r="A548" s="85">
        <v>546</v>
      </c>
      <c r="B548" s="111" t="s">
        <v>2187</v>
      </c>
      <c r="C548" s="112" t="s">
        <v>2188</v>
      </c>
      <c r="D548" s="113">
        <v>158</v>
      </c>
      <c r="E548" s="114">
        <v>62428.18</v>
      </c>
      <c r="F548" s="87">
        <v>4</v>
      </c>
      <c r="G548" s="89">
        <f t="shared" si="24"/>
        <v>0.0246913580246914</v>
      </c>
      <c r="H548" s="90">
        <f t="shared" si="25"/>
        <v>0.117780835531094</v>
      </c>
      <c r="I548" s="98">
        <f t="shared" si="26"/>
        <v>7350</v>
      </c>
      <c r="J548" s="99" t="s">
        <v>14</v>
      </c>
      <c r="K548" s="85"/>
    </row>
    <row r="549" customFormat="1" ht="17" customHeight="1" spans="1:11">
      <c r="A549" s="85">
        <v>547</v>
      </c>
      <c r="B549" s="110" t="s">
        <v>2189</v>
      </c>
      <c r="C549" s="81" t="s">
        <v>2190</v>
      </c>
      <c r="D549" s="102">
        <v>13</v>
      </c>
      <c r="E549" s="103">
        <v>3909.92</v>
      </c>
      <c r="F549" s="102">
        <v>0</v>
      </c>
      <c r="G549" s="89">
        <f t="shared" si="24"/>
        <v>0</v>
      </c>
      <c r="H549" s="90">
        <f t="shared" si="25"/>
        <v>0.5</v>
      </c>
      <c r="I549" s="98">
        <f t="shared" si="26"/>
        <v>1950</v>
      </c>
      <c r="J549" s="99" t="s">
        <v>19</v>
      </c>
      <c r="K549" s="81"/>
    </row>
    <row r="550" customFormat="1" ht="17" customHeight="1" spans="1:11">
      <c r="A550" s="85">
        <v>548</v>
      </c>
      <c r="B550" s="110" t="s">
        <v>2191</v>
      </c>
      <c r="C550" s="81" t="s">
        <v>2192</v>
      </c>
      <c r="D550" s="102">
        <v>149</v>
      </c>
      <c r="E550" s="103">
        <v>70295.2</v>
      </c>
      <c r="F550" s="102">
        <v>0</v>
      </c>
      <c r="G550" s="89">
        <f t="shared" si="24"/>
        <v>0</v>
      </c>
      <c r="H550" s="90">
        <f t="shared" si="25"/>
        <v>0.5</v>
      </c>
      <c r="I550" s="98">
        <f t="shared" si="26"/>
        <v>35140</v>
      </c>
      <c r="J550" s="99" t="s">
        <v>19</v>
      </c>
      <c r="K550" s="81"/>
    </row>
    <row r="551" customFormat="1" ht="17" customHeight="1" spans="1:11">
      <c r="A551" s="85">
        <v>549</v>
      </c>
      <c r="B551" s="110" t="s">
        <v>2193</v>
      </c>
      <c r="C551" s="81" t="s">
        <v>2194</v>
      </c>
      <c r="D551" s="102">
        <v>66</v>
      </c>
      <c r="E551" s="103">
        <v>18358.8</v>
      </c>
      <c r="F551" s="102">
        <v>2</v>
      </c>
      <c r="G551" s="89">
        <f t="shared" si="24"/>
        <v>0.0294117647058824</v>
      </c>
      <c r="H551" s="90">
        <f t="shared" si="25"/>
        <v>0.0447095246767438</v>
      </c>
      <c r="I551" s="98">
        <f t="shared" si="26"/>
        <v>820</v>
      </c>
      <c r="J551" s="99" t="s">
        <v>19</v>
      </c>
      <c r="K551" s="81"/>
    </row>
    <row r="552" customFormat="1" ht="17" customHeight="1" spans="1:11">
      <c r="A552" s="85">
        <v>550</v>
      </c>
      <c r="B552" s="86" t="s">
        <v>2195</v>
      </c>
      <c r="C552" s="85" t="s">
        <v>2196</v>
      </c>
      <c r="D552" s="87">
        <v>110</v>
      </c>
      <c r="E552" s="88">
        <v>39477.18</v>
      </c>
      <c r="F552" s="87">
        <v>0</v>
      </c>
      <c r="G552" s="89">
        <f t="shared" si="24"/>
        <v>0</v>
      </c>
      <c r="H552" s="90">
        <f t="shared" si="25"/>
        <v>0.5</v>
      </c>
      <c r="I552" s="98">
        <f t="shared" si="26"/>
        <v>19730</v>
      </c>
      <c r="J552" s="99" t="s">
        <v>19</v>
      </c>
      <c r="K552" s="85"/>
    </row>
    <row r="553" customFormat="1" ht="17" customHeight="1" spans="1:11">
      <c r="A553" s="85">
        <v>551</v>
      </c>
      <c r="B553" s="86" t="s">
        <v>2197</v>
      </c>
      <c r="C553" s="85" t="s">
        <v>2198</v>
      </c>
      <c r="D553" s="87">
        <v>60</v>
      </c>
      <c r="E553" s="88">
        <v>58128.29</v>
      </c>
      <c r="F553" s="87">
        <v>0</v>
      </c>
      <c r="G553" s="89">
        <f t="shared" si="24"/>
        <v>0</v>
      </c>
      <c r="H553" s="90">
        <f t="shared" si="25"/>
        <v>0.5</v>
      </c>
      <c r="I553" s="98">
        <f t="shared" si="26"/>
        <v>29060</v>
      </c>
      <c r="J553" s="99" t="s">
        <v>14</v>
      </c>
      <c r="K553" s="85"/>
    </row>
    <row r="554" customFormat="1" ht="17" customHeight="1" spans="1:11">
      <c r="A554" s="85">
        <v>552</v>
      </c>
      <c r="B554" s="86" t="s">
        <v>2199</v>
      </c>
      <c r="C554" s="85" t="s">
        <v>2200</v>
      </c>
      <c r="D554" s="87">
        <v>3</v>
      </c>
      <c r="E554" s="88">
        <v>946.32</v>
      </c>
      <c r="F554" s="87">
        <v>0</v>
      </c>
      <c r="G554" s="89">
        <f t="shared" si="24"/>
        <v>0</v>
      </c>
      <c r="H554" s="90">
        <f t="shared" si="25"/>
        <v>0.5</v>
      </c>
      <c r="I554" s="98">
        <f t="shared" si="26"/>
        <v>470</v>
      </c>
      <c r="J554" s="99" t="s">
        <v>19</v>
      </c>
      <c r="K554" s="85"/>
    </row>
    <row r="555" customFormat="1" ht="17" customHeight="1" spans="1:11">
      <c r="A555" s="85">
        <v>553</v>
      </c>
      <c r="B555" s="86" t="s">
        <v>2201</v>
      </c>
      <c r="C555" s="85" t="s">
        <v>2202</v>
      </c>
      <c r="D555" s="87">
        <v>3</v>
      </c>
      <c r="E555" s="88">
        <v>654.12</v>
      </c>
      <c r="F555" s="87">
        <v>0</v>
      </c>
      <c r="G555" s="89">
        <f t="shared" si="24"/>
        <v>0</v>
      </c>
      <c r="H555" s="90">
        <f t="shared" si="25"/>
        <v>0.5</v>
      </c>
      <c r="I555" s="98">
        <f t="shared" si="26"/>
        <v>320</v>
      </c>
      <c r="J555" s="99" t="s">
        <v>19</v>
      </c>
      <c r="K555" s="85"/>
    </row>
    <row r="556" customFormat="1" ht="17" customHeight="1" spans="1:11">
      <c r="A556" s="85">
        <v>554</v>
      </c>
      <c r="B556" s="86" t="s">
        <v>2203</v>
      </c>
      <c r="C556" s="85" t="s">
        <v>2204</v>
      </c>
      <c r="D556" s="87">
        <v>66</v>
      </c>
      <c r="E556" s="88">
        <v>23236.26</v>
      </c>
      <c r="F556" s="87">
        <v>1</v>
      </c>
      <c r="G556" s="89">
        <f t="shared" si="24"/>
        <v>0.0149253731343284</v>
      </c>
      <c r="H556" s="90">
        <f t="shared" si="25"/>
        <v>0.268957072224019</v>
      </c>
      <c r="I556" s="98">
        <f t="shared" si="26"/>
        <v>6240</v>
      </c>
      <c r="J556" s="99" t="s">
        <v>19</v>
      </c>
      <c r="K556" s="85"/>
    </row>
    <row r="557" customFormat="1" ht="17" customHeight="1" spans="1:11">
      <c r="A557" s="85">
        <v>555</v>
      </c>
      <c r="B557" s="110" t="s">
        <v>2205</v>
      </c>
      <c r="C557" s="81" t="s">
        <v>2206</v>
      </c>
      <c r="D557" s="102">
        <v>45</v>
      </c>
      <c r="E557" s="103">
        <v>16756.86</v>
      </c>
      <c r="F557" s="102">
        <v>0</v>
      </c>
      <c r="G557" s="89">
        <f t="shared" si="24"/>
        <v>0</v>
      </c>
      <c r="H557" s="90">
        <f t="shared" si="25"/>
        <v>0.5</v>
      </c>
      <c r="I557" s="98">
        <f t="shared" si="26"/>
        <v>8370</v>
      </c>
      <c r="J557" s="99" t="s">
        <v>19</v>
      </c>
      <c r="K557" s="81"/>
    </row>
    <row r="558" customFormat="1" ht="17" customHeight="1" spans="1:11">
      <c r="A558" s="85">
        <v>556</v>
      </c>
      <c r="B558" s="86" t="s">
        <v>2207</v>
      </c>
      <c r="C558" s="81" t="s">
        <v>2208</v>
      </c>
      <c r="D558" s="87">
        <v>1365</v>
      </c>
      <c r="E558" s="88">
        <v>1871932.47</v>
      </c>
      <c r="F558" s="87">
        <v>8</v>
      </c>
      <c r="G558" s="89">
        <f t="shared" si="24"/>
        <v>0.00582665695557174</v>
      </c>
      <c r="H558" s="90">
        <f t="shared" si="25"/>
        <v>0.409804071895174</v>
      </c>
      <c r="I558" s="98">
        <f t="shared" si="26"/>
        <v>767120</v>
      </c>
      <c r="J558" s="99" t="s">
        <v>19</v>
      </c>
      <c r="K558" s="85"/>
    </row>
    <row r="559" customFormat="1" ht="17" customHeight="1" spans="1:11">
      <c r="A559" s="85">
        <v>557</v>
      </c>
      <c r="B559" s="110" t="s">
        <v>2209</v>
      </c>
      <c r="C559" s="81" t="s">
        <v>2210</v>
      </c>
      <c r="D559" s="102">
        <v>12</v>
      </c>
      <c r="E559" s="103">
        <v>5831.56</v>
      </c>
      <c r="F559" s="102">
        <v>0</v>
      </c>
      <c r="G559" s="89">
        <f t="shared" si="24"/>
        <v>0</v>
      </c>
      <c r="H559" s="90">
        <f t="shared" si="25"/>
        <v>0.5</v>
      </c>
      <c r="I559" s="98">
        <f t="shared" si="26"/>
        <v>2910</v>
      </c>
      <c r="J559" s="99" t="s">
        <v>19</v>
      </c>
      <c r="K559" s="81"/>
    </row>
    <row r="560" customFormat="1" ht="17" customHeight="1" spans="1:11">
      <c r="A560" s="85">
        <v>558</v>
      </c>
      <c r="B560" s="110" t="s">
        <v>2211</v>
      </c>
      <c r="C560" s="81" t="s">
        <v>2212</v>
      </c>
      <c r="D560" s="102">
        <v>104</v>
      </c>
      <c r="E560" s="103">
        <v>77652.24</v>
      </c>
      <c r="F560" s="102">
        <v>0</v>
      </c>
      <c r="G560" s="89">
        <f t="shared" si="24"/>
        <v>0</v>
      </c>
      <c r="H560" s="90">
        <f t="shared" si="25"/>
        <v>0.5</v>
      </c>
      <c r="I560" s="98">
        <f t="shared" si="26"/>
        <v>38820</v>
      </c>
      <c r="J560" s="99" t="s">
        <v>14</v>
      </c>
      <c r="K560" s="81"/>
    </row>
    <row r="561" customFormat="1" ht="17" customHeight="1" spans="1:11">
      <c r="A561" s="85">
        <v>559</v>
      </c>
      <c r="B561" s="110" t="s">
        <v>2213</v>
      </c>
      <c r="C561" s="81" t="s">
        <v>2214</v>
      </c>
      <c r="D561" s="102">
        <v>126</v>
      </c>
      <c r="E561" s="103">
        <v>71743.03</v>
      </c>
      <c r="F561" s="102">
        <v>0</v>
      </c>
      <c r="G561" s="89">
        <f t="shared" si="24"/>
        <v>0</v>
      </c>
      <c r="H561" s="90">
        <f t="shared" si="25"/>
        <v>0.5</v>
      </c>
      <c r="I561" s="98">
        <f t="shared" si="26"/>
        <v>35870</v>
      </c>
      <c r="J561" s="99" t="s">
        <v>19</v>
      </c>
      <c r="K561" s="81"/>
    </row>
    <row r="562" customFormat="1" ht="17" customHeight="1" spans="1:11">
      <c r="A562" s="85">
        <v>560</v>
      </c>
      <c r="B562" s="110" t="s">
        <v>2215</v>
      </c>
      <c r="C562" s="81" t="s">
        <v>2216</v>
      </c>
      <c r="D562" s="102">
        <v>39</v>
      </c>
      <c r="E562" s="103">
        <v>41347.65</v>
      </c>
      <c r="F562" s="102">
        <v>0</v>
      </c>
      <c r="G562" s="89">
        <f t="shared" si="24"/>
        <v>0</v>
      </c>
      <c r="H562" s="90">
        <f t="shared" si="25"/>
        <v>0.5</v>
      </c>
      <c r="I562" s="98">
        <f t="shared" si="26"/>
        <v>20670</v>
      </c>
      <c r="J562" s="99" t="s">
        <v>19</v>
      </c>
      <c r="K562" s="81"/>
    </row>
    <row r="563" customFormat="1" ht="17" customHeight="1" spans="1:11">
      <c r="A563" s="85">
        <v>561</v>
      </c>
      <c r="B563" s="86" t="s">
        <v>2217</v>
      </c>
      <c r="C563" s="85" t="s">
        <v>2218</v>
      </c>
      <c r="D563" s="87">
        <v>92</v>
      </c>
      <c r="E563" s="88">
        <v>19341.41</v>
      </c>
      <c r="F563" s="87">
        <v>0</v>
      </c>
      <c r="G563" s="89">
        <f t="shared" si="24"/>
        <v>0</v>
      </c>
      <c r="H563" s="90">
        <f t="shared" si="25"/>
        <v>0.5</v>
      </c>
      <c r="I563" s="98">
        <f t="shared" si="26"/>
        <v>9670</v>
      </c>
      <c r="J563" s="99" t="s">
        <v>19</v>
      </c>
      <c r="K563" s="85"/>
    </row>
    <row r="564" customFormat="1" ht="17" customHeight="1" spans="1:11">
      <c r="A564" s="85">
        <v>562</v>
      </c>
      <c r="B564" s="110" t="s">
        <v>2219</v>
      </c>
      <c r="C564" s="120" t="s">
        <v>2220</v>
      </c>
      <c r="D564" s="102">
        <v>204</v>
      </c>
      <c r="E564" s="103">
        <v>123621.8</v>
      </c>
      <c r="F564" s="102">
        <v>0</v>
      </c>
      <c r="G564" s="89">
        <f t="shared" si="24"/>
        <v>0</v>
      </c>
      <c r="H564" s="90">
        <f t="shared" si="25"/>
        <v>0.5</v>
      </c>
      <c r="I564" s="98">
        <f t="shared" si="26"/>
        <v>61810</v>
      </c>
      <c r="J564" s="99" t="s">
        <v>19</v>
      </c>
      <c r="K564" s="81"/>
    </row>
    <row r="565" customFormat="1" ht="17" customHeight="1" spans="1:11">
      <c r="A565" s="85">
        <v>563</v>
      </c>
      <c r="B565" s="110" t="s">
        <v>2221</v>
      </c>
      <c r="C565" s="81" t="s">
        <v>2222</v>
      </c>
      <c r="D565" s="102">
        <v>42</v>
      </c>
      <c r="E565" s="103">
        <v>16228.23</v>
      </c>
      <c r="F565" s="102">
        <v>0</v>
      </c>
      <c r="G565" s="89">
        <f t="shared" si="24"/>
        <v>0</v>
      </c>
      <c r="H565" s="90">
        <f t="shared" si="25"/>
        <v>0.5</v>
      </c>
      <c r="I565" s="98">
        <f t="shared" si="26"/>
        <v>8110</v>
      </c>
      <c r="J565" s="99" t="s">
        <v>19</v>
      </c>
      <c r="K565" s="81"/>
    </row>
    <row r="566" customFormat="1" ht="17" customHeight="1" spans="1:11">
      <c r="A566" s="85">
        <v>564</v>
      </c>
      <c r="B566" s="110" t="s">
        <v>2223</v>
      </c>
      <c r="C566" s="81" t="s">
        <v>2224</v>
      </c>
      <c r="D566" s="102">
        <v>65</v>
      </c>
      <c r="E566" s="103">
        <v>18937.43</v>
      </c>
      <c r="F566" s="102">
        <v>0</v>
      </c>
      <c r="G566" s="89">
        <f t="shared" si="24"/>
        <v>0</v>
      </c>
      <c r="H566" s="90">
        <f t="shared" si="25"/>
        <v>0.5</v>
      </c>
      <c r="I566" s="98">
        <f t="shared" si="26"/>
        <v>9460</v>
      </c>
      <c r="J566" s="99" t="s">
        <v>19</v>
      </c>
      <c r="K566" s="81"/>
    </row>
    <row r="567" customFormat="1" ht="17" customHeight="1" spans="1:11">
      <c r="A567" s="85">
        <v>565</v>
      </c>
      <c r="B567" s="86" t="s">
        <v>2225</v>
      </c>
      <c r="C567" s="85" t="s">
        <v>2226</v>
      </c>
      <c r="D567" s="87">
        <v>290</v>
      </c>
      <c r="E567" s="88">
        <v>109775.84</v>
      </c>
      <c r="F567" s="87">
        <v>0</v>
      </c>
      <c r="G567" s="89">
        <f t="shared" si="24"/>
        <v>0</v>
      </c>
      <c r="H567" s="90">
        <f t="shared" si="25"/>
        <v>0.5</v>
      </c>
      <c r="I567" s="98">
        <f t="shared" si="26"/>
        <v>54880</v>
      </c>
      <c r="J567" s="99" t="s">
        <v>19</v>
      </c>
      <c r="K567" s="85"/>
    </row>
    <row r="568" customFormat="1" ht="17" customHeight="1" spans="1:11">
      <c r="A568" s="85">
        <v>566</v>
      </c>
      <c r="B568" s="86" t="s">
        <v>2227</v>
      </c>
      <c r="C568" s="85" t="s">
        <v>2228</v>
      </c>
      <c r="D568" s="87">
        <v>112</v>
      </c>
      <c r="E568" s="88">
        <v>25671.7</v>
      </c>
      <c r="F568" s="87">
        <v>3</v>
      </c>
      <c r="G568" s="89">
        <f t="shared" si="24"/>
        <v>0.0260869565217391</v>
      </c>
      <c r="H568" s="90">
        <f t="shared" si="25"/>
        <v>0.0961771436263293</v>
      </c>
      <c r="I568" s="98">
        <f t="shared" si="26"/>
        <v>2460</v>
      </c>
      <c r="J568" s="99" t="s">
        <v>19</v>
      </c>
      <c r="K568" s="85"/>
    </row>
    <row r="569" customFormat="1" ht="17" customHeight="1" spans="1:11">
      <c r="A569" s="85">
        <v>567</v>
      </c>
      <c r="B569" s="86" t="s">
        <v>2229</v>
      </c>
      <c r="C569" s="85" t="s">
        <v>2230</v>
      </c>
      <c r="D569" s="104">
        <v>335</v>
      </c>
      <c r="E569" s="105">
        <v>121474.81</v>
      </c>
      <c r="F569" s="87">
        <v>0</v>
      </c>
      <c r="G569" s="89">
        <f t="shared" si="24"/>
        <v>0</v>
      </c>
      <c r="H569" s="90">
        <f t="shared" si="25"/>
        <v>0.5</v>
      </c>
      <c r="I569" s="98">
        <f t="shared" si="26"/>
        <v>60730</v>
      </c>
      <c r="J569" s="99" t="s">
        <v>19</v>
      </c>
      <c r="K569" s="85"/>
    </row>
    <row r="570" customFormat="1" ht="17" customHeight="1" spans="1:11">
      <c r="A570" s="85">
        <v>568</v>
      </c>
      <c r="B570" s="86" t="s">
        <v>2231</v>
      </c>
      <c r="C570" s="85" t="s">
        <v>2232</v>
      </c>
      <c r="D570" s="104">
        <v>33</v>
      </c>
      <c r="E570" s="105">
        <v>34163.24</v>
      </c>
      <c r="F570" s="87">
        <v>0</v>
      </c>
      <c r="G570" s="89">
        <f t="shared" si="24"/>
        <v>0</v>
      </c>
      <c r="H570" s="90">
        <f t="shared" si="25"/>
        <v>0.5</v>
      </c>
      <c r="I570" s="98">
        <f t="shared" si="26"/>
        <v>17080</v>
      </c>
      <c r="J570" s="99" t="s">
        <v>19</v>
      </c>
      <c r="K570" s="85"/>
    </row>
    <row r="571" customFormat="1" ht="17" customHeight="1" spans="1:11">
      <c r="A571" s="85">
        <v>569</v>
      </c>
      <c r="B571" s="86" t="s">
        <v>2233</v>
      </c>
      <c r="C571" s="85" t="s">
        <v>2234</v>
      </c>
      <c r="D571" s="104">
        <v>194</v>
      </c>
      <c r="E571" s="105">
        <v>81155.33</v>
      </c>
      <c r="F571" s="87">
        <v>0</v>
      </c>
      <c r="G571" s="89">
        <f t="shared" si="24"/>
        <v>0</v>
      </c>
      <c r="H571" s="90">
        <f t="shared" si="25"/>
        <v>0.5</v>
      </c>
      <c r="I571" s="98">
        <f t="shared" si="26"/>
        <v>40570</v>
      </c>
      <c r="J571" s="99" t="s">
        <v>19</v>
      </c>
      <c r="K571" s="85"/>
    </row>
    <row r="572" customFormat="1" ht="17" customHeight="1" spans="1:11">
      <c r="A572" s="85">
        <v>570</v>
      </c>
      <c r="B572" s="86" t="s">
        <v>2235</v>
      </c>
      <c r="C572" s="85" t="s">
        <v>2236</v>
      </c>
      <c r="D572" s="104">
        <v>79</v>
      </c>
      <c r="E572" s="105">
        <v>22626.54</v>
      </c>
      <c r="F572" s="87">
        <v>0</v>
      </c>
      <c r="G572" s="89">
        <f t="shared" si="24"/>
        <v>0</v>
      </c>
      <c r="H572" s="90">
        <f t="shared" si="25"/>
        <v>0.5</v>
      </c>
      <c r="I572" s="98">
        <f t="shared" si="26"/>
        <v>11310</v>
      </c>
      <c r="J572" s="99" t="s">
        <v>19</v>
      </c>
      <c r="K572" s="85"/>
    </row>
    <row r="573" customFormat="1" ht="17" customHeight="1" spans="1:11">
      <c r="A573" s="85">
        <v>571</v>
      </c>
      <c r="B573" s="86" t="s">
        <v>2237</v>
      </c>
      <c r="C573" s="85" t="s">
        <v>2238</v>
      </c>
      <c r="D573" s="104">
        <v>44</v>
      </c>
      <c r="E573" s="105">
        <v>16129.35</v>
      </c>
      <c r="F573" s="87">
        <v>0</v>
      </c>
      <c r="G573" s="89">
        <f t="shared" si="24"/>
        <v>0</v>
      </c>
      <c r="H573" s="90">
        <f t="shared" si="25"/>
        <v>0.5</v>
      </c>
      <c r="I573" s="98">
        <f t="shared" si="26"/>
        <v>8060</v>
      </c>
      <c r="J573" s="99" t="s">
        <v>14</v>
      </c>
      <c r="K573" s="85"/>
    </row>
    <row r="574" customFormat="1" ht="17" customHeight="1" spans="1:11">
      <c r="A574" s="85">
        <v>572</v>
      </c>
      <c r="B574" s="86" t="s">
        <v>2239</v>
      </c>
      <c r="C574" s="85" t="s">
        <v>2240</v>
      </c>
      <c r="D574" s="104">
        <v>14</v>
      </c>
      <c r="E574" s="105">
        <v>3953.02</v>
      </c>
      <c r="F574" s="87">
        <v>0</v>
      </c>
      <c r="G574" s="89">
        <f t="shared" si="24"/>
        <v>0</v>
      </c>
      <c r="H574" s="90">
        <f t="shared" si="25"/>
        <v>0.5</v>
      </c>
      <c r="I574" s="98">
        <f t="shared" si="26"/>
        <v>1970</v>
      </c>
      <c r="J574" s="99" t="s">
        <v>19</v>
      </c>
      <c r="K574" s="85"/>
    </row>
    <row r="575" customFormat="1" ht="17" customHeight="1" spans="1:11">
      <c r="A575" s="85">
        <v>573</v>
      </c>
      <c r="B575" s="110" t="s">
        <v>2241</v>
      </c>
      <c r="C575" s="85" t="s">
        <v>2242</v>
      </c>
      <c r="D575" s="104">
        <v>15</v>
      </c>
      <c r="E575" s="105">
        <v>3869.26</v>
      </c>
      <c r="F575" s="87">
        <v>0</v>
      </c>
      <c r="G575" s="89">
        <f t="shared" si="24"/>
        <v>0</v>
      </c>
      <c r="H575" s="90">
        <f t="shared" si="25"/>
        <v>0.5</v>
      </c>
      <c r="I575" s="98">
        <f t="shared" si="26"/>
        <v>1930</v>
      </c>
      <c r="J575" s="99" t="s">
        <v>19</v>
      </c>
      <c r="K575" s="85"/>
    </row>
    <row r="576" customFormat="1" ht="17" customHeight="1" spans="1:11">
      <c r="A576" s="85">
        <v>574</v>
      </c>
      <c r="B576" s="86" t="s">
        <v>2243</v>
      </c>
      <c r="C576" s="85" t="s">
        <v>2244</v>
      </c>
      <c r="D576" s="104">
        <v>31</v>
      </c>
      <c r="E576" s="105">
        <v>11452.41</v>
      </c>
      <c r="F576" s="87">
        <v>0</v>
      </c>
      <c r="G576" s="89">
        <f t="shared" si="24"/>
        <v>0</v>
      </c>
      <c r="H576" s="90">
        <f t="shared" si="25"/>
        <v>0.5</v>
      </c>
      <c r="I576" s="98">
        <f t="shared" si="26"/>
        <v>5720</v>
      </c>
      <c r="J576" s="99" t="s">
        <v>19</v>
      </c>
      <c r="K576" s="85"/>
    </row>
    <row r="577" customFormat="1" ht="17" customHeight="1" spans="1:11">
      <c r="A577" s="85">
        <v>575</v>
      </c>
      <c r="B577" s="86" t="s">
        <v>2245</v>
      </c>
      <c r="C577" s="85" t="s">
        <v>2246</v>
      </c>
      <c r="D577" s="104">
        <v>30</v>
      </c>
      <c r="E577" s="105">
        <v>14759.41</v>
      </c>
      <c r="F577" s="87">
        <v>0</v>
      </c>
      <c r="G577" s="89">
        <f t="shared" si="24"/>
        <v>0</v>
      </c>
      <c r="H577" s="90">
        <f t="shared" si="25"/>
        <v>0.5</v>
      </c>
      <c r="I577" s="98">
        <f t="shared" si="26"/>
        <v>7370</v>
      </c>
      <c r="J577" s="99" t="s">
        <v>14</v>
      </c>
      <c r="K577" s="85"/>
    </row>
    <row r="578" customFormat="1" ht="17" customHeight="1" spans="1:11">
      <c r="A578" s="85">
        <v>576</v>
      </c>
      <c r="B578" s="86" t="s">
        <v>2247</v>
      </c>
      <c r="C578" s="85" t="s">
        <v>2248</v>
      </c>
      <c r="D578" s="104">
        <v>19</v>
      </c>
      <c r="E578" s="105">
        <v>6532.99</v>
      </c>
      <c r="F578" s="87">
        <v>0</v>
      </c>
      <c r="G578" s="89">
        <f t="shared" si="24"/>
        <v>0</v>
      </c>
      <c r="H578" s="90">
        <f t="shared" si="25"/>
        <v>0.5</v>
      </c>
      <c r="I578" s="98">
        <f t="shared" si="26"/>
        <v>3260</v>
      </c>
      <c r="J578" s="99" t="s">
        <v>19</v>
      </c>
      <c r="K578" s="85"/>
    </row>
    <row r="579" customFormat="1" ht="17" customHeight="1" spans="1:11">
      <c r="A579" s="85">
        <v>577</v>
      </c>
      <c r="B579" s="86" t="s">
        <v>2249</v>
      </c>
      <c r="C579" s="85" t="s">
        <v>2250</v>
      </c>
      <c r="D579" s="104">
        <v>20</v>
      </c>
      <c r="E579" s="105">
        <v>5417.52</v>
      </c>
      <c r="F579" s="87">
        <v>0</v>
      </c>
      <c r="G579" s="89">
        <f t="shared" ref="G579:G642" si="27">F579/(F579+D579)*100%</f>
        <v>0</v>
      </c>
      <c r="H579" s="90">
        <f t="shared" ref="H579:H642" si="28">(3.23%-G579)/3.23%*50%</f>
        <v>0.5</v>
      </c>
      <c r="I579" s="98">
        <f t="shared" ref="I579:I642" si="29">ROUNDDOWN(H579*E579,-1)</f>
        <v>2700</v>
      </c>
      <c r="J579" s="99" t="s">
        <v>19</v>
      </c>
      <c r="K579" s="85"/>
    </row>
    <row r="580" customFormat="1" ht="17" customHeight="1" spans="1:11">
      <c r="A580" s="85">
        <v>578</v>
      </c>
      <c r="B580" s="86" t="s">
        <v>2251</v>
      </c>
      <c r="C580" s="85" t="s">
        <v>2252</v>
      </c>
      <c r="D580" s="104">
        <v>24</v>
      </c>
      <c r="E580" s="105">
        <v>6233.64</v>
      </c>
      <c r="F580" s="87">
        <v>0</v>
      </c>
      <c r="G580" s="89">
        <f t="shared" si="27"/>
        <v>0</v>
      </c>
      <c r="H580" s="90">
        <f t="shared" si="28"/>
        <v>0.5</v>
      </c>
      <c r="I580" s="98">
        <f t="shared" si="29"/>
        <v>3110</v>
      </c>
      <c r="J580" s="99" t="s">
        <v>19</v>
      </c>
      <c r="K580" s="85"/>
    </row>
    <row r="581" customFormat="1" ht="17" customHeight="1" spans="1:11">
      <c r="A581" s="85">
        <v>579</v>
      </c>
      <c r="B581" s="86" t="s">
        <v>2253</v>
      </c>
      <c r="C581" s="85" t="s">
        <v>2254</v>
      </c>
      <c r="D581" s="104">
        <v>6</v>
      </c>
      <c r="E581" s="105">
        <v>1805.12</v>
      </c>
      <c r="F581" s="87">
        <v>0</v>
      </c>
      <c r="G581" s="89">
        <f t="shared" si="27"/>
        <v>0</v>
      </c>
      <c r="H581" s="90">
        <f t="shared" si="28"/>
        <v>0.5</v>
      </c>
      <c r="I581" s="98">
        <f t="shared" si="29"/>
        <v>900</v>
      </c>
      <c r="J581" s="99" t="s">
        <v>19</v>
      </c>
      <c r="K581" s="85"/>
    </row>
    <row r="582" customFormat="1" ht="17" customHeight="1" spans="1:11">
      <c r="A582" s="85">
        <v>580</v>
      </c>
      <c r="B582" s="86" t="s">
        <v>2255</v>
      </c>
      <c r="C582" s="85" t="s">
        <v>2256</v>
      </c>
      <c r="D582" s="104">
        <v>11</v>
      </c>
      <c r="E582" s="105">
        <v>4678.39</v>
      </c>
      <c r="F582" s="87">
        <v>0</v>
      </c>
      <c r="G582" s="89">
        <f t="shared" si="27"/>
        <v>0</v>
      </c>
      <c r="H582" s="90">
        <f t="shared" si="28"/>
        <v>0.5</v>
      </c>
      <c r="I582" s="98">
        <f t="shared" si="29"/>
        <v>2330</v>
      </c>
      <c r="J582" s="99" t="s">
        <v>19</v>
      </c>
      <c r="K582" s="85"/>
    </row>
    <row r="583" customFormat="1" ht="17" customHeight="1" spans="1:11">
      <c r="A583" s="85">
        <v>581</v>
      </c>
      <c r="B583" s="86" t="s">
        <v>2257</v>
      </c>
      <c r="C583" s="85" t="s">
        <v>2258</v>
      </c>
      <c r="D583" s="104">
        <v>57</v>
      </c>
      <c r="E583" s="105">
        <v>28569.35</v>
      </c>
      <c r="F583" s="87">
        <v>0</v>
      </c>
      <c r="G583" s="89">
        <f t="shared" si="27"/>
        <v>0</v>
      </c>
      <c r="H583" s="90">
        <f t="shared" si="28"/>
        <v>0.5</v>
      </c>
      <c r="I583" s="98">
        <f t="shared" si="29"/>
        <v>14280</v>
      </c>
      <c r="J583" s="99" t="s">
        <v>19</v>
      </c>
      <c r="K583" s="85"/>
    </row>
    <row r="584" customFormat="1" ht="17" customHeight="1" spans="1:11">
      <c r="A584" s="85">
        <v>582</v>
      </c>
      <c r="B584" s="86" t="s">
        <v>2259</v>
      </c>
      <c r="C584" s="85" t="s">
        <v>2260</v>
      </c>
      <c r="D584" s="104">
        <v>7</v>
      </c>
      <c r="E584" s="105">
        <v>3664.44</v>
      </c>
      <c r="F584" s="87">
        <v>0</v>
      </c>
      <c r="G584" s="89">
        <f t="shared" si="27"/>
        <v>0</v>
      </c>
      <c r="H584" s="90">
        <f t="shared" si="28"/>
        <v>0.5</v>
      </c>
      <c r="I584" s="98">
        <f t="shared" si="29"/>
        <v>1830</v>
      </c>
      <c r="J584" s="99" t="s">
        <v>19</v>
      </c>
      <c r="K584" s="85"/>
    </row>
    <row r="585" customFormat="1" ht="17" customHeight="1" spans="1:11">
      <c r="A585" s="85">
        <v>583</v>
      </c>
      <c r="B585" s="86" t="s">
        <v>2261</v>
      </c>
      <c r="C585" s="85" t="s">
        <v>2262</v>
      </c>
      <c r="D585" s="104">
        <v>75</v>
      </c>
      <c r="E585" s="105">
        <v>36506.76</v>
      </c>
      <c r="F585" s="87">
        <v>0</v>
      </c>
      <c r="G585" s="89">
        <f t="shared" si="27"/>
        <v>0</v>
      </c>
      <c r="H585" s="90">
        <f t="shared" si="28"/>
        <v>0.5</v>
      </c>
      <c r="I585" s="98">
        <f t="shared" si="29"/>
        <v>18250</v>
      </c>
      <c r="J585" s="99" t="s">
        <v>19</v>
      </c>
      <c r="K585" s="85"/>
    </row>
    <row r="586" customFormat="1" ht="17" customHeight="1" spans="1:11">
      <c r="A586" s="85">
        <v>584</v>
      </c>
      <c r="B586" s="86" t="s">
        <v>2263</v>
      </c>
      <c r="C586" s="85" t="s">
        <v>2264</v>
      </c>
      <c r="D586" s="104">
        <v>171</v>
      </c>
      <c r="E586" s="105">
        <v>73127.31</v>
      </c>
      <c r="F586" s="87">
        <v>0</v>
      </c>
      <c r="G586" s="89">
        <f t="shared" si="27"/>
        <v>0</v>
      </c>
      <c r="H586" s="90">
        <f t="shared" si="28"/>
        <v>0.5</v>
      </c>
      <c r="I586" s="98">
        <f t="shared" si="29"/>
        <v>36560</v>
      </c>
      <c r="J586" s="99" t="s">
        <v>19</v>
      </c>
      <c r="K586" s="85"/>
    </row>
    <row r="587" customFormat="1" ht="17" customHeight="1" spans="1:11">
      <c r="A587" s="85">
        <v>585</v>
      </c>
      <c r="B587" s="86" t="s">
        <v>2265</v>
      </c>
      <c r="C587" s="85" t="s">
        <v>2266</v>
      </c>
      <c r="D587" s="104">
        <v>426</v>
      </c>
      <c r="E587" s="105">
        <v>268764.1</v>
      </c>
      <c r="F587" s="87">
        <v>0</v>
      </c>
      <c r="G587" s="89">
        <f t="shared" si="27"/>
        <v>0</v>
      </c>
      <c r="H587" s="90">
        <f t="shared" si="28"/>
        <v>0.5</v>
      </c>
      <c r="I587" s="98">
        <f t="shared" si="29"/>
        <v>134380</v>
      </c>
      <c r="J587" s="101" t="s">
        <v>19</v>
      </c>
      <c r="K587" s="85"/>
    </row>
    <row r="588" customFormat="1" ht="17" customHeight="1" spans="1:11">
      <c r="A588" s="85">
        <v>586</v>
      </c>
      <c r="B588" s="86" t="s">
        <v>2267</v>
      </c>
      <c r="C588" s="85" t="s">
        <v>2268</v>
      </c>
      <c r="D588" s="104">
        <v>3091</v>
      </c>
      <c r="E588" s="105">
        <v>667834.27</v>
      </c>
      <c r="F588" s="87">
        <v>1</v>
      </c>
      <c r="G588" s="89">
        <f t="shared" si="27"/>
        <v>0.000323415265200517</v>
      </c>
      <c r="H588" s="90">
        <f t="shared" si="28"/>
        <v>0.494993571746122</v>
      </c>
      <c r="I588" s="98">
        <f t="shared" si="29"/>
        <v>330570</v>
      </c>
      <c r="J588" s="101" t="s">
        <v>19</v>
      </c>
      <c r="K588" s="85"/>
    </row>
    <row r="589" customFormat="1" ht="17" customHeight="1" spans="1:11">
      <c r="A589" s="85">
        <v>587</v>
      </c>
      <c r="B589" s="86" t="s">
        <v>2269</v>
      </c>
      <c r="C589" s="85" t="s">
        <v>2270</v>
      </c>
      <c r="D589" s="104">
        <v>27</v>
      </c>
      <c r="E589" s="105">
        <v>11229.12</v>
      </c>
      <c r="F589" s="87">
        <v>0</v>
      </c>
      <c r="G589" s="89">
        <f t="shared" si="27"/>
        <v>0</v>
      </c>
      <c r="H589" s="90">
        <f t="shared" si="28"/>
        <v>0.5</v>
      </c>
      <c r="I589" s="98">
        <f t="shared" si="29"/>
        <v>5610</v>
      </c>
      <c r="J589" s="101" t="s">
        <v>19</v>
      </c>
      <c r="K589" s="85"/>
    </row>
    <row r="590" customFormat="1" ht="17" customHeight="1" spans="1:11">
      <c r="A590" s="85">
        <v>588</v>
      </c>
      <c r="B590" s="86" t="s">
        <v>2271</v>
      </c>
      <c r="C590" s="85" t="s">
        <v>2272</v>
      </c>
      <c r="D590" s="104">
        <v>20</v>
      </c>
      <c r="E590" s="105">
        <v>16053.04</v>
      </c>
      <c r="F590" s="87">
        <v>0</v>
      </c>
      <c r="G590" s="89">
        <f t="shared" si="27"/>
        <v>0</v>
      </c>
      <c r="H590" s="90">
        <f t="shared" si="28"/>
        <v>0.5</v>
      </c>
      <c r="I590" s="98">
        <f t="shared" si="29"/>
        <v>8020</v>
      </c>
      <c r="J590" s="101" t="s">
        <v>19</v>
      </c>
      <c r="K590" s="85"/>
    </row>
    <row r="591" customFormat="1" ht="17" customHeight="1" spans="1:11">
      <c r="A591" s="85">
        <v>589</v>
      </c>
      <c r="B591" s="86" t="s">
        <v>2273</v>
      </c>
      <c r="C591" s="85" t="s">
        <v>2274</v>
      </c>
      <c r="D591" s="104">
        <v>464</v>
      </c>
      <c r="E591" s="105">
        <v>255392</v>
      </c>
      <c r="F591" s="87">
        <v>0</v>
      </c>
      <c r="G591" s="89">
        <f t="shared" si="27"/>
        <v>0</v>
      </c>
      <c r="H591" s="90">
        <f t="shared" si="28"/>
        <v>0.5</v>
      </c>
      <c r="I591" s="98">
        <f t="shared" si="29"/>
        <v>127690</v>
      </c>
      <c r="J591" s="99" t="s">
        <v>19</v>
      </c>
      <c r="K591" s="85"/>
    </row>
    <row r="592" customFormat="1" ht="17" customHeight="1" spans="1:11">
      <c r="A592" s="85">
        <v>590</v>
      </c>
      <c r="B592" s="86" t="s">
        <v>2275</v>
      </c>
      <c r="C592" s="85" t="s">
        <v>2276</v>
      </c>
      <c r="D592" s="104">
        <v>35</v>
      </c>
      <c r="E592" s="105">
        <v>8838.48</v>
      </c>
      <c r="F592" s="87">
        <v>0</v>
      </c>
      <c r="G592" s="89">
        <f t="shared" si="27"/>
        <v>0</v>
      </c>
      <c r="H592" s="90">
        <f t="shared" si="28"/>
        <v>0.5</v>
      </c>
      <c r="I592" s="98">
        <f t="shared" si="29"/>
        <v>4410</v>
      </c>
      <c r="J592" s="99" t="s">
        <v>19</v>
      </c>
      <c r="K592" s="85"/>
    </row>
    <row r="593" customFormat="1" ht="17" customHeight="1" spans="1:11">
      <c r="A593" s="85">
        <v>591</v>
      </c>
      <c r="B593" s="86" t="s">
        <v>2277</v>
      </c>
      <c r="C593" s="85" t="s">
        <v>2278</v>
      </c>
      <c r="D593" s="104">
        <v>38</v>
      </c>
      <c r="E593" s="105">
        <v>20623.5</v>
      </c>
      <c r="F593" s="87">
        <v>0</v>
      </c>
      <c r="G593" s="89">
        <f t="shared" si="27"/>
        <v>0</v>
      </c>
      <c r="H593" s="90">
        <f t="shared" si="28"/>
        <v>0.5</v>
      </c>
      <c r="I593" s="98">
        <f t="shared" si="29"/>
        <v>10310</v>
      </c>
      <c r="J593" s="99" t="s">
        <v>19</v>
      </c>
      <c r="K593" s="85"/>
    </row>
    <row r="594" customFormat="1" ht="17" customHeight="1" spans="1:11">
      <c r="A594" s="85">
        <v>592</v>
      </c>
      <c r="B594" s="86" t="s">
        <v>2279</v>
      </c>
      <c r="C594" s="85" t="s">
        <v>2280</v>
      </c>
      <c r="D594" s="104">
        <v>5</v>
      </c>
      <c r="E594" s="105">
        <v>1962.04</v>
      </c>
      <c r="F594" s="87">
        <v>0</v>
      </c>
      <c r="G594" s="89">
        <f t="shared" si="27"/>
        <v>0</v>
      </c>
      <c r="H594" s="90">
        <f t="shared" si="28"/>
        <v>0.5</v>
      </c>
      <c r="I594" s="98">
        <f t="shared" si="29"/>
        <v>980</v>
      </c>
      <c r="J594" s="99" t="s">
        <v>19</v>
      </c>
      <c r="K594" s="85"/>
    </row>
    <row r="595" s="78" customFormat="1" ht="17" customHeight="1" spans="1:11">
      <c r="A595" s="121">
        <v>593</v>
      </c>
      <c r="B595" s="122" t="s">
        <v>2281</v>
      </c>
      <c r="C595" s="121" t="s">
        <v>2282</v>
      </c>
      <c r="D595" s="123">
        <v>11</v>
      </c>
      <c r="E595" s="124">
        <v>2216.28</v>
      </c>
      <c r="F595" s="125">
        <v>0</v>
      </c>
      <c r="G595" s="126">
        <f t="shared" si="27"/>
        <v>0</v>
      </c>
      <c r="H595" s="127">
        <f t="shared" si="28"/>
        <v>0.5</v>
      </c>
      <c r="I595" s="130">
        <f t="shared" si="29"/>
        <v>1100</v>
      </c>
      <c r="J595" s="131" t="s">
        <v>19</v>
      </c>
      <c r="K595" s="121"/>
    </row>
    <row r="596" customFormat="1" ht="17" customHeight="1" spans="1:11">
      <c r="A596" s="85">
        <v>594</v>
      </c>
      <c r="B596" s="86" t="s">
        <v>2283</v>
      </c>
      <c r="C596" s="85" t="s">
        <v>2284</v>
      </c>
      <c r="D596" s="104">
        <v>104</v>
      </c>
      <c r="E596" s="105">
        <v>58001.49</v>
      </c>
      <c r="F596" s="87">
        <v>0</v>
      </c>
      <c r="G596" s="89">
        <f t="shared" si="27"/>
        <v>0</v>
      </c>
      <c r="H596" s="90">
        <f t="shared" si="28"/>
        <v>0.5</v>
      </c>
      <c r="I596" s="98">
        <f t="shared" si="29"/>
        <v>29000</v>
      </c>
      <c r="J596" s="99" t="s">
        <v>19</v>
      </c>
      <c r="K596" s="85"/>
    </row>
    <row r="597" customFormat="1" ht="17" customHeight="1" spans="1:11">
      <c r="A597" s="85">
        <v>595</v>
      </c>
      <c r="B597" s="86" t="s">
        <v>2285</v>
      </c>
      <c r="C597" s="85" t="s">
        <v>2286</v>
      </c>
      <c r="D597" s="104">
        <v>137</v>
      </c>
      <c r="E597" s="105">
        <v>86408.42</v>
      </c>
      <c r="F597" s="87">
        <v>0</v>
      </c>
      <c r="G597" s="89">
        <f t="shared" si="27"/>
        <v>0</v>
      </c>
      <c r="H597" s="90">
        <f t="shared" si="28"/>
        <v>0.5</v>
      </c>
      <c r="I597" s="98">
        <f t="shared" si="29"/>
        <v>43200</v>
      </c>
      <c r="J597" s="99" t="s">
        <v>14</v>
      </c>
      <c r="K597" s="85"/>
    </row>
    <row r="598" customFormat="1" ht="17" customHeight="1" spans="1:11">
      <c r="A598" s="85">
        <v>596</v>
      </c>
      <c r="B598" s="86" t="s">
        <v>2287</v>
      </c>
      <c r="C598" s="85" t="s">
        <v>2288</v>
      </c>
      <c r="D598" s="104">
        <v>32</v>
      </c>
      <c r="E598" s="105">
        <v>18466.17</v>
      </c>
      <c r="F598" s="87">
        <v>0</v>
      </c>
      <c r="G598" s="89">
        <f t="shared" si="27"/>
        <v>0</v>
      </c>
      <c r="H598" s="90">
        <f t="shared" si="28"/>
        <v>0.5</v>
      </c>
      <c r="I598" s="98">
        <f t="shared" si="29"/>
        <v>9230</v>
      </c>
      <c r="J598" s="99" t="s">
        <v>19</v>
      </c>
      <c r="K598" s="85"/>
    </row>
    <row r="599" customFormat="1" ht="17" customHeight="1" spans="1:11">
      <c r="A599" s="85">
        <v>597</v>
      </c>
      <c r="B599" s="86" t="s">
        <v>2289</v>
      </c>
      <c r="C599" s="85" t="s">
        <v>2290</v>
      </c>
      <c r="D599" s="104">
        <v>17</v>
      </c>
      <c r="E599" s="105">
        <v>12889.29</v>
      </c>
      <c r="F599" s="87">
        <v>0</v>
      </c>
      <c r="G599" s="89">
        <f t="shared" si="27"/>
        <v>0</v>
      </c>
      <c r="H599" s="90">
        <f t="shared" si="28"/>
        <v>0.5</v>
      </c>
      <c r="I599" s="98">
        <f t="shared" si="29"/>
        <v>6440</v>
      </c>
      <c r="J599" s="99" t="s">
        <v>19</v>
      </c>
      <c r="K599" s="85"/>
    </row>
    <row r="600" customFormat="1" ht="17" customHeight="1" spans="1:11">
      <c r="A600" s="85">
        <v>598</v>
      </c>
      <c r="B600" s="86" t="s">
        <v>2291</v>
      </c>
      <c r="C600" s="85" t="s">
        <v>2292</v>
      </c>
      <c r="D600" s="104">
        <v>60</v>
      </c>
      <c r="E600" s="105">
        <v>53183.16</v>
      </c>
      <c r="F600" s="87">
        <v>0</v>
      </c>
      <c r="G600" s="89">
        <f t="shared" si="27"/>
        <v>0</v>
      </c>
      <c r="H600" s="90">
        <f t="shared" si="28"/>
        <v>0.5</v>
      </c>
      <c r="I600" s="98">
        <f t="shared" si="29"/>
        <v>26590</v>
      </c>
      <c r="J600" s="99" t="s">
        <v>19</v>
      </c>
      <c r="K600" s="85"/>
    </row>
    <row r="601" customFormat="1" ht="17" customHeight="1" spans="1:11">
      <c r="A601" s="85">
        <v>599</v>
      </c>
      <c r="B601" s="86" t="s">
        <v>2293</v>
      </c>
      <c r="C601" s="85" t="s">
        <v>2294</v>
      </c>
      <c r="D601" s="104">
        <v>104</v>
      </c>
      <c r="E601" s="105">
        <v>72416.6</v>
      </c>
      <c r="F601" s="87">
        <v>0</v>
      </c>
      <c r="G601" s="89">
        <f t="shared" si="27"/>
        <v>0</v>
      </c>
      <c r="H601" s="90">
        <f t="shared" si="28"/>
        <v>0.5</v>
      </c>
      <c r="I601" s="98">
        <f t="shared" si="29"/>
        <v>36200</v>
      </c>
      <c r="J601" s="99" t="s">
        <v>14</v>
      </c>
      <c r="K601" s="85"/>
    </row>
    <row r="602" customFormat="1" ht="17" customHeight="1" spans="1:11">
      <c r="A602" s="85">
        <v>600</v>
      </c>
      <c r="B602" s="86" t="s">
        <v>2295</v>
      </c>
      <c r="C602" s="85" t="s">
        <v>2296</v>
      </c>
      <c r="D602" s="104">
        <v>238</v>
      </c>
      <c r="E602" s="105">
        <v>73730.76</v>
      </c>
      <c r="F602" s="87">
        <v>0</v>
      </c>
      <c r="G602" s="89">
        <f t="shared" si="27"/>
        <v>0</v>
      </c>
      <c r="H602" s="90">
        <f t="shared" si="28"/>
        <v>0.5</v>
      </c>
      <c r="I602" s="98">
        <f t="shared" si="29"/>
        <v>36860</v>
      </c>
      <c r="J602" s="99" t="s">
        <v>19</v>
      </c>
      <c r="K602" s="85"/>
    </row>
    <row r="603" customFormat="1" ht="17" customHeight="1" spans="1:11">
      <c r="A603" s="85">
        <v>601</v>
      </c>
      <c r="B603" s="111" t="s">
        <v>2297</v>
      </c>
      <c r="C603" s="112" t="s">
        <v>2298</v>
      </c>
      <c r="D603" s="128">
        <v>415</v>
      </c>
      <c r="E603" s="129">
        <v>113722.86</v>
      </c>
      <c r="F603" s="113">
        <v>13</v>
      </c>
      <c r="G603" s="89">
        <f t="shared" si="27"/>
        <v>0.0303738317757009</v>
      </c>
      <c r="H603" s="90">
        <f t="shared" si="28"/>
        <v>0.029816845577385</v>
      </c>
      <c r="I603" s="98">
        <f t="shared" si="29"/>
        <v>3390</v>
      </c>
      <c r="J603" s="99" t="s">
        <v>19</v>
      </c>
      <c r="K603" s="112"/>
    </row>
    <row r="604" customFormat="1" ht="17" customHeight="1" spans="1:11">
      <c r="A604" s="85">
        <v>602</v>
      </c>
      <c r="B604" s="86" t="s">
        <v>2299</v>
      </c>
      <c r="C604" s="85" t="s">
        <v>2300</v>
      </c>
      <c r="D604" s="104">
        <v>78</v>
      </c>
      <c r="E604" s="105">
        <v>18804.91</v>
      </c>
      <c r="F604" s="87">
        <v>0</v>
      </c>
      <c r="G604" s="89">
        <f t="shared" si="27"/>
        <v>0</v>
      </c>
      <c r="H604" s="90">
        <f t="shared" si="28"/>
        <v>0.5</v>
      </c>
      <c r="I604" s="98">
        <f t="shared" si="29"/>
        <v>9400</v>
      </c>
      <c r="J604" s="99" t="s">
        <v>19</v>
      </c>
      <c r="K604" s="85"/>
    </row>
    <row r="605" customFormat="1" ht="17" customHeight="1" spans="1:11">
      <c r="A605" s="85">
        <v>603</v>
      </c>
      <c r="B605" s="86" t="s">
        <v>2301</v>
      </c>
      <c r="C605" s="85" t="s">
        <v>2302</v>
      </c>
      <c r="D605" s="104">
        <v>155</v>
      </c>
      <c r="E605" s="105">
        <v>33838.51</v>
      </c>
      <c r="F605" s="87">
        <v>1</v>
      </c>
      <c r="G605" s="89">
        <f t="shared" si="27"/>
        <v>0.00641025641025641</v>
      </c>
      <c r="H605" s="90">
        <f t="shared" si="28"/>
        <v>0.400770024609034</v>
      </c>
      <c r="I605" s="98">
        <f t="shared" si="29"/>
        <v>13560</v>
      </c>
      <c r="J605" s="99" t="s">
        <v>19</v>
      </c>
      <c r="K605" s="85"/>
    </row>
    <row r="606" customFormat="1" ht="17" customHeight="1" spans="1:11">
      <c r="A606" s="85">
        <v>604</v>
      </c>
      <c r="B606" s="86" t="s">
        <v>2303</v>
      </c>
      <c r="C606" s="85" t="s">
        <v>2304</v>
      </c>
      <c r="D606" s="104">
        <v>24</v>
      </c>
      <c r="E606" s="105">
        <v>19485.08</v>
      </c>
      <c r="F606" s="87">
        <v>0</v>
      </c>
      <c r="G606" s="89">
        <f t="shared" si="27"/>
        <v>0</v>
      </c>
      <c r="H606" s="90">
        <f t="shared" si="28"/>
        <v>0.5</v>
      </c>
      <c r="I606" s="98">
        <f t="shared" si="29"/>
        <v>9740</v>
      </c>
      <c r="J606" s="99" t="s">
        <v>19</v>
      </c>
      <c r="K606" s="85"/>
    </row>
    <row r="607" customFormat="1" ht="17" customHeight="1" spans="1:11">
      <c r="A607" s="85">
        <v>605</v>
      </c>
      <c r="B607" s="86" t="s">
        <v>2305</v>
      </c>
      <c r="C607" s="85" t="s">
        <v>2306</v>
      </c>
      <c r="D607" s="104">
        <v>9</v>
      </c>
      <c r="E607" s="105">
        <v>4240.39</v>
      </c>
      <c r="F607" s="87">
        <v>0</v>
      </c>
      <c r="G607" s="89">
        <f t="shared" si="27"/>
        <v>0</v>
      </c>
      <c r="H607" s="90">
        <f t="shared" si="28"/>
        <v>0.5</v>
      </c>
      <c r="I607" s="98">
        <f t="shared" si="29"/>
        <v>2120</v>
      </c>
      <c r="J607" s="99" t="s">
        <v>19</v>
      </c>
      <c r="K607" s="85"/>
    </row>
    <row r="608" customFormat="1" ht="17" customHeight="1" spans="1:11">
      <c r="A608" s="85">
        <v>606</v>
      </c>
      <c r="B608" s="86" t="s">
        <v>2307</v>
      </c>
      <c r="C608" s="85" t="s">
        <v>2308</v>
      </c>
      <c r="D608" s="104">
        <v>53</v>
      </c>
      <c r="E608" s="105">
        <v>14888.66</v>
      </c>
      <c r="F608" s="87">
        <v>0</v>
      </c>
      <c r="G608" s="89">
        <f t="shared" si="27"/>
        <v>0</v>
      </c>
      <c r="H608" s="90">
        <f t="shared" si="28"/>
        <v>0.5</v>
      </c>
      <c r="I608" s="98">
        <f t="shared" si="29"/>
        <v>7440</v>
      </c>
      <c r="J608" s="99" t="s">
        <v>19</v>
      </c>
      <c r="K608" s="85"/>
    </row>
    <row r="609" customFormat="1" ht="17" customHeight="1" spans="1:11">
      <c r="A609" s="85">
        <v>607</v>
      </c>
      <c r="B609" s="86" t="s">
        <v>2309</v>
      </c>
      <c r="C609" s="85" t="s">
        <v>2310</v>
      </c>
      <c r="D609" s="104">
        <v>156</v>
      </c>
      <c r="E609" s="105">
        <v>47885.55</v>
      </c>
      <c r="F609" s="87">
        <v>0</v>
      </c>
      <c r="G609" s="89">
        <f t="shared" si="27"/>
        <v>0</v>
      </c>
      <c r="H609" s="90">
        <f t="shared" si="28"/>
        <v>0.5</v>
      </c>
      <c r="I609" s="98">
        <f t="shared" si="29"/>
        <v>23940</v>
      </c>
      <c r="J609" s="99" t="s">
        <v>19</v>
      </c>
      <c r="K609" s="85"/>
    </row>
    <row r="610" customFormat="1" ht="17" customHeight="1" spans="1:11">
      <c r="A610" s="85">
        <v>608</v>
      </c>
      <c r="B610" s="86" t="s">
        <v>2311</v>
      </c>
      <c r="C610" s="85" t="s">
        <v>2312</v>
      </c>
      <c r="D610" s="104">
        <v>194</v>
      </c>
      <c r="E610" s="105">
        <v>54009.78</v>
      </c>
      <c r="F610" s="87">
        <v>0</v>
      </c>
      <c r="G610" s="89">
        <f t="shared" si="27"/>
        <v>0</v>
      </c>
      <c r="H610" s="90">
        <f t="shared" si="28"/>
        <v>0.5</v>
      </c>
      <c r="I610" s="98">
        <f t="shared" si="29"/>
        <v>27000</v>
      </c>
      <c r="J610" s="99" t="s">
        <v>19</v>
      </c>
      <c r="K610" s="85"/>
    </row>
    <row r="611" customFormat="1" ht="17" customHeight="1" spans="1:11">
      <c r="A611" s="85">
        <v>609</v>
      </c>
      <c r="B611" s="86" t="s">
        <v>2313</v>
      </c>
      <c r="C611" s="85" t="s">
        <v>2314</v>
      </c>
      <c r="D611" s="104">
        <v>47</v>
      </c>
      <c r="E611" s="105">
        <v>51826.96</v>
      </c>
      <c r="F611" s="87">
        <v>0</v>
      </c>
      <c r="G611" s="89">
        <f t="shared" si="27"/>
        <v>0</v>
      </c>
      <c r="H611" s="90">
        <f t="shared" si="28"/>
        <v>0.5</v>
      </c>
      <c r="I611" s="98">
        <f t="shared" si="29"/>
        <v>25910</v>
      </c>
      <c r="J611" s="99" t="s">
        <v>19</v>
      </c>
      <c r="K611" s="85"/>
    </row>
    <row r="612" customFormat="1" ht="17" customHeight="1" spans="1:11">
      <c r="A612" s="85">
        <v>610</v>
      </c>
      <c r="B612" s="85">
        <v>10273395</v>
      </c>
      <c r="C612" s="86" t="s">
        <v>2315</v>
      </c>
      <c r="D612" s="104">
        <v>20</v>
      </c>
      <c r="E612" s="105">
        <v>5714.95</v>
      </c>
      <c r="F612" s="87">
        <v>0</v>
      </c>
      <c r="G612" s="89">
        <f t="shared" si="27"/>
        <v>0</v>
      </c>
      <c r="H612" s="90">
        <f t="shared" si="28"/>
        <v>0.5</v>
      </c>
      <c r="I612" s="98">
        <f t="shared" si="29"/>
        <v>2850</v>
      </c>
      <c r="J612" s="99" t="s">
        <v>19</v>
      </c>
      <c r="K612" s="85"/>
    </row>
    <row r="613" customFormat="1" ht="17" customHeight="1" spans="1:11">
      <c r="A613" s="85">
        <v>611</v>
      </c>
      <c r="B613" s="86" t="s">
        <v>2316</v>
      </c>
      <c r="C613" s="85" t="s">
        <v>2317</v>
      </c>
      <c r="D613" s="104">
        <v>648</v>
      </c>
      <c r="E613" s="105">
        <v>149842.93</v>
      </c>
      <c r="F613" s="87">
        <v>0</v>
      </c>
      <c r="G613" s="89">
        <f t="shared" si="27"/>
        <v>0</v>
      </c>
      <c r="H613" s="90">
        <f t="shared" si="28"/>
        <v>0.5</v>
      </c>
      <c r="I613" s="98">
        <f t="shared" si="29"/>
        <v>74920</v>
      </c>
      <c r="J613" s="99" t="s">
        <v>14</v>
      </c>
      <c r="K613" s="85"/>
    </row>
    <row r="614" customFormat="1" ht="17" customHeight="1" spans="1:11">
      <c r="A614" s="85">
        <v>612</v>
      </c>
      <c r="B614" s="86" t="s">
        <v>2318</v>
      </c>
      <c r="C614" s="85" t="s">
        <v>2319</v>
      </c>
      <c r="D614" s="104">
        <v>12</v>
      </c>
      <c r="E614" s="105">
        <v>5675.03</v>
      </c>
      <c r="F614" s="87">
        <v>0</v>
      </c>
      <c r="G614" s="89">
        <f t="shared" si="27"/>
        <v>0</v>
      </c>
      <c r="H614" s="90">
        <f t="shared" si="28"/>
        <v>0.5</v>
      </c>
      <c r="I614" s="98">
        <f t="shared" si="29"/>
        <v>2830</v>
      </c>
      <c r="J614" s="99" t="s">
        <v>14</v>
      </c>
      <c r="K614" s="85"/>
    </row>
    <row r="615" customFormat="1" ht="17" customHeight="1" spans="1:11">
      <c r="A615" s="85">
        <v>613</v>
      </c>
      <c r="B615" s="105" t="s">
        <v>2320</v>
      </c>
      <c r="C615" s="105" t="s">
        <v>2321</v>
      </c>
      <c r="D615" s="104">
        <v>50</v>
      </c>
      <c r="E615" s="105">
        <v>52022.42</v>
      </c>
      <c r="F615" s="87">
        <v>0</v>
      </c>
      <c r="G615" s="89">
        <f t="shared" si="27"/>
        <v>0</v>
      </c>
      <c r="H615" s="90">
        <f t="shared" si="28"/>
        <v>0.5</v>
      </c>
      <c r="I615" s="98">
        <f t="shared" si="29"/>
        <v>26010</v>
      </c>
      <c r="J615" s="99" t="s">
        <v>19</v>
      </c>
      <c r="K615" s="105"/>
    </row>
    <row r="616" customFormat="1" ht="17" customHeight="1" spans="1:11">
      <c r="A616" s="85">
        <v>614</v>
      </c>
      <c r="B616" s="105" t="s">
        <v>2322</v>
      </c>
      <c r="C616" s="105" t="s">
        <v>2323</v>
      </c>
      <c r="D616" s="104">
        <v>218</v>
      </c>
      <c r="E616" s="105">
        <v>171222.79</v>
      </c>
      <c r="F616" s="87">
        <v>0</v>
      </c>
      <c r="G616" s="89">
        <f t="shared" si="27"/>
        <v>0</v>
      </c>
      <c r="H616" s="90">
        <f t="shared" si="28"/>
        <v>0.5</v>
      </c>
      <c r="I616" s="98">
        <f t="shared" si="29"/>
        <v>85610</v>
      </c>
      <c r="J616" s="99" t="s">
        <v>19</v>
      </c>
      <c r="K616" s="105"/>
    </row>
    <row r="617" customFormat="1" ht="17" customHeight="1" spans="1:11">
      <c r="A617" s="85">
        <v>615</v>
      </c>
      <c r="B617" s="105" t="s">
        <v>2324</v>
      </c>
      <c r="C617" s="105" t="s">
        <v>2325</v>
      </c>
      <c r="D617" s="104">
        <v>17</v>
      </c>
      <c r="E617" s="105">
        <v>9974.98</v>
      </c>
      <c r="F617" s="87">
        <v>0</v>
      </c>
      <c r="G617" s="89">
        <f t="shared" si="27"/>
        <v>0</v>
      </c>
      <c r="H617" s="90">
        <f t="shared" si="28"/>
        <v>0.5</v>
      </c>
      <c r="I617" s="98">
        <f t="shared" si="29"/>
        <v>4980</v>
      </c>
      <c r="J617" s="99" t="s">
        <v>19</v>
      </c>
      <c r="K617" s="105"/>
    </row>
    <row r="618" customFormat="1" ht="17" customHeight="1" spans="1:11">
      <c r="A618" s="85">
        <v>616</v>
      </c>
      <c r="B618" s="105" t="s">
        <v>2326</v>
      </c>
      <c r="C618" s="105" t="s">
        <v>2327</v>
      </c>
      <c r="D618" s="104">
        <v>2106</v>
      </c>
      <c r="E618" s="105">
        <v>549368.66</v>
      </c>
      <c r="F618" s="87">
        <v>8</v>
      </c>
      <c r="G618" s="89">
        <f t="shared" si="27"/>
        <v>0.00378429517502365</v>
      </c>
      <c r="H618" s="90">
        <f t="shared" si="28"/>
        <v>0.441419579333999</v>
      </c>
      <c r="I618" s="98">
        <f t="shared" si="29"/>
        <v>242500</v>
      </c>
      <c r="J618" s="99" t="s">
        <v>19</v>
      </c>
      <c r="K618" s="105"/>
    </row>
    <row r="619" customFormat="1" ht="17" customHeight="1" spans="1:11">
      <c r="A619" s="85">
        <v>617</v>
      </c>
      <c r="B619" s="105" t="s">
        <v>2328</v>
      </c>
      <c r="C619" s="105" t="s">
        <v>2329</v>
      </c>
      <c r="D619" s="104">
        <v>32</v>
      </c>
      <c r="E619" s="105">
        <v>9016.68</v>
      </c>
      <c r="F619" s="87">
        <v>0</v>
      </c>
      <c r="G619" s="89">
        <f t="shared" si="27"/>
        <v>0</v>
      </c>
      <c r="H619" s="90">
        <f t="shared" si="28"/>
        <v>0.5</v>
      </c>
      <c r="I619" s="98">
        <f t="shared" si="29"/>
        <v>4500</v>
      </c>
      <c r="J619" s="99" t="s">
        <v>19</v>
      </c>
      <c r="K619" s="105"/>
    </row>
    <row r="620" customFormat="1" ht="17" customHeight="1" spans="1:11">
      <c r="A620" s="85">
        <v>618</v>
      </c>
      <c r="B620" s="105" t="s">
        <v>2330</v>
      </c>
      <c r="C620" s="105" t="s">
        <v>2331</v>
      </c>
      <c r="D620" s="104">
        <v>6</v>
      </c>
      <c r="E620" s="105">
        <v>2230.24</v>
      </c>
      <c r="F620" s="87">
        <v>0</v>
      </c>
      <c r="G620" s="89">
        <f t="shared" si="27"/>
        <v>0</v>
      </c>
      <c r="H620" s="90">
        <f t="shared" si="28"/>
        <v>0.5</v>
      </c>
      <c r="I620" s="98">
        <f t="shared" si="29"/>
        <v>1110</v>
      </c>
      <c r="J620" s="99" t="s">
        <v>19</v>
      </c>
      <c r="K620" s="105"/>
    </row>
    <row r="621" customFormat="1" ht="17" customHeight="1" spans="1:11">
      <c r="A621" s="85">
        <v>619</v>
      </c>
      <c r="B621" s="105" t="s">
        <v>2332</v>
      </c>
      <c r="C621" s="105" t="s">
        <v>2333</v>
      </c>
      <c r="D621" s="104">
        <v>19</v>
      </c>
      <c r="E621" s="105">
        <v>6068.2</v>
      </c>
      <c r="F621" s="87">
        <v>0</v>
      </c>
      <c r="G621" s="89">
        <f t="shared" si="27"/>
        <v>0</v>
      </c>
      <c r="H621" s="90">
        <f t="shared" si="28"/>
        <v>0.5</v>
      </c>
      <c r="I621" s="98">
        <f t="shared" si="29"/>
        <v>3030</v>
      </c>
      <c r="J621" s="99" t="s">
        <v>19</v>
      </c>
      <c r="K621" s="105"/>
    </row>
    <row r="622" customFormat="1" ht="17" customHeight="1" spans="1:11">
      <c r="A622" s="85">
        <v>620</v>
      </c>
      <c r="B622" s="105" t="s">
        <v>2334</v>
      </c>
      <c r="C622" s="105" t="s">
        <v>2335</v>
      </c>
      <c r="D622" s="104">
        <v>394</v>
      </c>
      <c r="E622" s="105">
        <v>106179.55</v>
      </c>
      <c r="F622" s="87">
        <v>0</v>
      </c>
      <c r="G622" s="89">
        <f t="shared" si="27"/>
        <v>0</v>
      </c>
      <c r="H622" s="90">
        <f t="shared" si="28"/>
        <v>0.5</v>
      </c>
      <c r="I622" s="98">
        <f t="shared" si="29"/>
        <v>53080</v>
      </c>
      <c r="J622" s="99" t="s">
        <v>19</v>
      </c>
      <c r="K622" s="105"/>
    </row>
    <row r="623" customFormat="1" ht="17" customHeight="1" spans="1:11">
      <c r="A623" s="85">
        <v>621</v>
      </c>
      <c r="B623" s="105" t="s">
        <v>2336</v>
      </c>
      <c r="C623" s="105" t="s">
        <v>2337</v>
      </c>
      <c r="D623" s="104">
        <v>21</v>
      </c>
      <c r="E623" s="105">
        <v>3992.61</v>
      </c>
      <c r="F623" s="87">
        <v>0</v>
      </c>
      <c r="G623" s="89">
        <f t="shared" si="27"/>
        <v>0</v>
      </c>
      <c r="H623" s="90">
        <f t="shared" si="28"/>
        <v>0.5</v>
      </c>
      <c r="I623" s="98">
        <f t="shared" si="29"/>
        <v>1990</v>
      </c>
      <c r="J623" s="99" t="s">
        <v>19</v>
      </c>
      <c r="K623" s="105"/>
    </row>
    <row r="624" customFormat="1" ht="17" customHeight="1" spans="1:11">
      <c r="A624" s="85">
        <v>622</v>
      </c>
      <c r="B624" s="105" t="s">
        <v>2338</v>
      </c>
      <c r="C624" s="105" t="s">
        <v>2339</v>
      </c>
      <c r="D624" s="104">
        <v>26</v>
      </c>
      <c r="E624" s="105">
        <v>17256.88</v>
      </c>
      <c r="F624" s="87">
        <v>0</v>
      </c>
      <c r="G624" s="89">
        <f t="shared" si="27"/>
        <v>0</v>
      </c>
      <c r="H624" s="90">
        <f t="shared" si="28"/>
        <v>0.5</v>
      </c>
      <c r="I624" s="98">
        <f t="shared" si="29"/>
        <v>8620</v>
      </c>
      <c r="J624" s="99" t="s">
        <v>19</v>
      </c>
      <c r="K624" s="105"/>
    </row>
    <row r="625" customFormat="1" ht="17" customHeight="1" spans="1:11">
      <c r="A625" s="85">
        <v>623</v>
      </c>
      <c r="B625" s="105" t="s">
        <v>2340</v>
      </c>
      <c r="C625" s="105" t="s">
        <v>2341</v>
      </c>
      <c r="D625" s="104">
        <v>47</v>
      </c>
      <c r="E625" s="105">
        <v>32435.75</v>
      </c>
      <c r="F625" s="87">
        <v>0</v>
      </c>
      <c r="G625" s="89">
        <f t="shared" si="27"/>
        <v>0</v>
      </c>
      <c r="H625" s="90">
        <f t="shared" si="28"/>
        <v>0.5</v>
      </c>
      <c r="I625" s="98">
        <f t="shared" si="29"/>
        <v>16210</v>
      </c>
      <c r="J625" s="99" t="s">
        <v>19</v>
      </c>
      <c r="K625" s="105"/>
    </row>
    <row r="626" customFormat="1" ht="17" customHeight="1" spans="1:11">
      <c r="A626" s="85">
        <v>624</v>
      </c>
      <c r="B626" s="105" t="s">
        <v>2342</v>
      </c>
      <c r="C626" s="105" t="s">
        <v>2343</v>
      </c>
      <c r="D626" s="104">
        <v>6</v>
      </c>
      <c r="E626" s="105">
        <v>2888</v>
      </c>
      <c r="F626" s="87">
        <v>0</v>
      </c>
      <c r="G626" s="89">
        <f t="shared" si="27"/>
        <v>0</v>
      </c>
      <c r="H626" s="90">
        <f t="shared" si="28"/>
        <v>0.5</v>
      </c>
      <c r="I626" s="98">
        <f t="shared" si="29"/>
        <v>1440</v>
      </c>
      <c r="J626" s="99" t="s">
        <v>19</v>
      </c>
      <c r="K626" s="105"/>
    </row>
    <row r="627" customFormat="1" ht="17" customHeight="1" spans="1:11">
      <c r="A627" s="85">
        <v>625</v>
      </c>
      <c r="B627" s="105" t="s">
        <v>2344</v>
      </c>
      <c r="C627" s="105" t="s">
        <v>2345</v>
      </c>
      <c r="D627" s="104">
        <v>3</v>
      </c>
      <c r="E627" s="105">
        <v>1624</v>
      </c>
      <c r="F627" s="87">
        <v>0</v>
      </c>
      <c r="G627" s="89">
        <f t="shared" si="27"/>
        <v>0</v>
      </c>
      <c r="H627" s="90">
        <f t="shared" si="28"/>
        <v>0.5</v>
      </c>
      <c r="I627" s="98">
        <f t="shared" si="29"/>
        <v>810</v>
      </c>
      <c r="J627" s="99" t="s">
        <v>19</v>
      </c>
      <c r="K627" s="105"/>
    </row>
    <row r="628" customFormat="1" ht="17" customHeight="1" spans="1:11">
      <c r="A628" s="85">
        <v>626</v>
      </c>
      <c r="B628" s="105" t="s">
        <v>2346</v>
      </c>
      <c r="C628" s="105" t="s">
        <v>2347</v>
      </c>
      <c r="D628" s="104">
        <v>14</v>
      </c>
      <c r="E628" s="105">
        <v>9317.17</v>
      </c>
      <c r="F628" s="87">
        <v>0</v>
      </c>
      <c r="G628" s="89">
        <f t="shared" si="27"/>
        <v>0</v>
      </c>
      <c r="H628" s="90">
        <f t="shared" si="28"/>
        <v>0.5</v>
      </c>
      <c r="I628" s="98">
        <f t="shared" si="29"/>
        <v>4650</v>
      </c>
      <c r="J628" s="99" t="s">
        <v>14</v>
      </c>
      <c r="K628" s="105"/>
    </row>
    <row r="629" customFormat="1" ht="17" customHeight="1" spans="1:11">
      <c r="A629" s="85">
        <v>627</v>
      </c>
      <c r="B629" s="105" t="s">
        <v>2348</v>
      </c>
      <c r="C629" s="105" t="s">
        <v>2349</v>
      </c>
      <c r="D629" s="104">
        <v>18</v>
      </c>
      <c r="E629" s="105">
        <v>4944.52</v>
      </c>
      <c r="F629" s="87">
        <v>0</v>
      </c>
      <c r="G629" s="89">
        <f t="shared" si="27"/>
        <v>0</v>
      </c>
      <c r="H629" s="90">
        <f t="shared" si="28"/>
        <v>0.5</v>
      </c>
      <c r="I629" s="98">
        <f t="shared" si="29"/>
        <v>2470</v>
      </c>
      <c r="J629" s="99" t="s">
        <v>19</v>
      </c>
      <c r="K629" s="105"/>
    </row>
    <row r="630" customFormat="1" ht="17" customHeight="1" spans="1:11">
      <c r="A630" s="85">
        <v>628</v>
      </c>
      <c r="B630" s="105" t="s">
        <v>2350</v>
      </c>
      <c r="C630" s="105" t="s">
        <v>2351</v>
      </c>
      <c r="D630" s="104">
        <v>5</v>
      </c>
      <c r="E630" s="105">
        <v>31817.54</v>
      </c>
      <c r="F630" s="87">
        <v>0</v>
      </c>
      <c r="G630" s="89">
        <f t="shared" si="27"/>
        <v>0</v>
      </c>
      <c r="H630" s="90">
        <f t="shared" si="28"/>
        <v>0.5</v>
      </c>
      <c r="I630" s="98">
        <f t="shared" si="29"/>
        <v>15900</v>
      </c>
      <c r="J630" s="99" t="s">
        <v>19</v>
      </c>
      <c r="K630" s="105"/>
    </row>
    <row r="631" customFormat="1" ht="17" customHeight="1" spans="1:11">
      <c r="A631" s="85">
        <v>629</v>
      </c>
      <c r="B631" s="105" t="s">
        <v>2352</v>
      </c>
      <c r="C631" s="105" t="s">
        <v>2353</v>
      </c>
      <c r="D631" s="104">
        <v>24</v>
      </c>
      <c r="E631" s="105">
        <v>7164.24</v>
      </c>
      <c r="F631" s="87">
        <v>0</v>
      </c>
      <c r="G631" s="89">
        <f t="shared" si="27"/>
        <v>0</v>
      </c>
      <c r="H631" s="90">
        <f t="shared" si="28"/>
        <v>0.5</v>
      </c>
      <c r="I631" s="98">
        <f t="shared" si="29"/>
        <v>3580</v>
      </c>
      <c r="J631" s="99" t="s">
        <v>19</v>
      </c>
      <c r="K631" s="105"/>
    </row>
    <row r="632" customFormat="1" ht="17" customHeight="1" spans="1:11">
      <c r="A632" s="85">
        <v>630</v>
      </c>
      <c r="B632" s="105" t="s">
        <v>2354</v>
      </c>
      <c r="C632" s="105" t="s">
        <v>2355</v>
      </c>
      <c r="D632" s="104">
        <v>56</v>
      </c>
      <c r="E632" s="105">
        <v>17653.27</v>
      </c>
      <c r="F632" s="87">
        <v>0</v>
      </c>
      <c r="G632" s="89">
        <f t="shared" si="27"/>
        <v>0</v>
      </c>
      <c r="H632" s="90">
        <f t="shared" si="28"/>
        <v>0.5</v>
      </c>
      <c r="I632" s="98">
        <f t="shared" si="29"/>
        <v>8820</v>
      </c>
      <c r="J632" s="99" t="s">
        <v>19</v>
      </c>
      <c r="K632" s="105"/>
    </row>
    <row r="633" customFormat="1" ht="17" customHeight="1" spans="1:11">
      <c r="A633" s="85">
        <v>631</v>
      </c>
      <c r="B633" s="105" t="s">
        <v>2356</v>
      </c>
      <c r="C633" s="105" t="s">
        <v>2357</v>
      </c>
      <c r="D633" s="104">
        <v>67</v>
      </c>
      <c r="E633" s="105">
        <v>26491.64</v>
      </c>
      <c r="F633" s="87">
        <v>0</v>
      </c>
      <c r="G633" s="89">
        <f t="shared" si="27"/>
        <v>0</v>
      </c>
      <c r="H633" s="90">
        <f t="shared" si="28"/>
        <v>0.5</v>
      </c>
      <c r="I633" s="98">
        <f t="shared" si="29"/>
        <v>13240</v>
      </c>
      <c r="J633" s="99" t="s">
        <v>19</v>
      </c>
      <c r="K633" s="105"/>
    </row>
    <row r="634" customFormat="1" ht="17" customHeight="1" spans="1:11">
      <c r="A634" s="85">
        <v>632</v>
      </c>
      <c r="B634" s="105" t="s">
        <v>2358</v>
      </c>
      <c r="C634" s="105" t="s">
        <v>2359</v>
      </c>
      <c r="D634" s="104">
        <v>16</v>
      </c>
      <c r="E634" s="105">
        <v>16061.18</v>
      </c>
      <c r="F634" s="87">
        <v>0</v>
      </c>
      <c r="G634" s="89">
        <f t="shared" si="27"/>
        <v>0</v>
      </c>
      <c r="H634" s="90">
        <f t="shared" si="28"/>
        <v>0.5</v>
      </c>
      <c r="I634" s="98">
        <f t="shared" si="29"/>
        <v>8030</v>
      </c>
      <c r="J634" s="99" t="s">
        <v>14</v>
      </c>
      <c r="K634" s="105"/>
    </row>
    <row r="635" customFormat="1" ht="17" customHeight="1" spans="1:11">
      <c r="A635" s="85">
        <v>633</v>
      </c>
      <c r="B635" s="105" t="s">
        <v>2360</v>
      </c>
      <c r="C635" s="105" t="s">
        <v>2361</v>
      </c>
      <c r="D635" s="104">
        <v>433</v>
      </c>
      <c r="E635" s="105">
        <v>121387.12</v>
      </c>
      <c r="F635" s="87">
        <v>4</v>
      </c>
      <c r="G635" s="89">
        <f t="shared" si="27"/>
        <v>0.0091533180778032</v>
      </c>
      <c r="H635" s="90">
        <f t="shared" si="28"/>
        <v>0.358307769693449</v>
      </c>
      <c r="I635" s="98">
        <f t="shared" si="29"/>
        <v>43490</v>
      </c>
      <c r="J635" s="99" t="s">
        <v>19</v>
      </c>
      <c r="K635" s="105"/>
    </row>
    <row r="636" customFormat="1" ht="17" customHeight="1" spans="1:11">
      <c r="A636" s="85">
        <v>634</v>
      </c>
      <c r="B636" s="105" t="s">
        <v>2362</v>
      </c>
      <c r="C636" s="105" t="s">
        <v>2363</v>
      </c>
      <c r="D636" s="104">
        <v>210</v>
      </c>
      <c r="E636" s="105">
        <v>60519.66</v>
      </c>
      <c r="F636" s="87">
        <v>0</v>
      </c>
      <c r="G636" s="89">
        <f t="shared" si="27"/>
        <v>0</v>
      </c>
      <c r="H636" s="90">
        <f t="shared" si="28"/>
        <v>0.5</v>
      </c>
      <c r="I636" s="98">
        <f t="shared" si="29"/>
        <v>30250</v>
      </c>
      <c r="J636" s="99" t="s">
        <v>19</v>
      </c>
      <c r="K636" s="105"/>
    </row>
    <row r="637" customFormat="1" ht="17" customHeight="1" spans="1:11">
      <c r="A637" s="85">
        <v>635</v>
      </c>
      <c r="B637" s="105" t="s">
        <v>2364</v>
      </c>
      <c r="C637" s="105" t="s">
        <v>2365</v>
      </c>
      <c r="D637" s="104">
        <v>598</v>
      </c>
      <c r="E637" s="105">
        <v>365007.05</v>
      </c>
      <c r="F637" s="87">
        <v>3</v>
      </c>
      <c r="G637" s="89">
        <f t="shared" si="27"/>
        <v>0.00499168053244592</v>
      </c>
      <c r="H637" s="90">
        <f t="shared" si="28"/>
        <v>0.422729403522509</v>
      </c>
      <c r="I637" s="98">
        <f t="shared" si="29"/>
        <v>154290</v>
      </c>
      <c r="J637" s="99" t="s">
        <v>19</v>
      </c>
      <c r="K637" s="105"/>
    </row>
    <row r="638" customFormat="1" ht="17" customHeight="1" spans="1:11">
      <c r="A638" s="85">
        <v>636</v>
      </c>
      <c r="B638" s="105" t="s">
        <v>2366</v>
      </c>
      <c r="C638" s="105" t="s">
        <v>2367</v>
      </c>
      <c r="D638" s="104">
        <v>329</v>
      </c>
      <c r="E638" s="105">
        <v>281808.88</v>
      </c>
      <c r="F638" s="87">
        <v>10</v>
      </c>
      <c r="G638" s="89">
        <f t="shared" si="27"/>
        <v>0.0294985250737463</v>
      </c>
      <c r="H638" s="90">
        <f t="shared" si="28"/>
        <v>0.0433664849265277</v>
      </c>
      <c r="I638" s="98">
        <f t="shared" si="29"/>
        <v>12220</v>
      </c>
      <c r="J638" s="99" t="s">
        <v>19</v>
      </c>
      <c r="K638" s="105"/>
    </row>
    <row r="639" customFormat="1" ht="17" customHeight="1" spans="1:11">
      <c r="A639" s="85">
        <v>637</v>
      </c>
      <c r="B639" s="105" t="s">
        <v>2368</v>
      </c>
      <c r="C639" s="105" t="s">
        <v>2369</v>
      </c>
      <c r="D639" s="104">
        <v>1628</v>
      </c>
      <c r="E639" s="105">
        <v>1223763.77</v>
      </c>
      <c r="F639" s="87">
        <v>0</v>
      </c>
      <c r="G639" s="89">
        <f t="shared" si="27"/>
        <v>0</v>
      </c>
      <c r="H639" s="90">
        <f t="shared" si="28"/>
        <v>0.5</v>
      </c>
      <c r="I639" s="98">
        <f t="shared" si="29"/>
        <v>611880</v>
      </c>
      <c r="J639" s="99" t="s">
        <v>19</v>
      </c>
      <c r="K639" s="105"/>
    </row>
    <row r="640" customFormat="1" ht="17" customHeight="1" spans="1:11">
      <c r="A640" s="85">
        <v>638</v>
      </c>
      <c r="B640" s="105" t="s">
        <v>2370</v>
      </c>
      <c r="C640" s="105" t="s">
        <v>2371</v>
      </c>
      <c r="D640" s="104">
        <v>99</v>
      </c>
      <c r="E640" s="105">
        <v>40524.98</v>
      </c>
      <c r="F640" s="87">
        <v>0</v>
      </c>
      <c r="G640" s="89">
        <f t="shared" si="27"/>
        <v>0</v>
      </c>
      <c r="H640" s="90">
        <f t="shared" si="28"/>
        <v>0.5</v>
      </c>
      <c r="I640" s="98">
        <f t="shared" si="29"/>
        <v>20260</v>
      </c>
      <c r="J640" s="99" t="s">
        <v>19</v>
      </c>
      <c r="K640" s="105"/>
    </row>
    <row r="641" customFormat="1" ht="17" customHeight="1" spans="1:11">
      <c r="A641" s="85">
        <v>639</v>
      </c>
      <c r="B641" s="105" t="s">
        <v>2372</v>
      </c>
      <c r="C641" s="105" t="s">
        <v>2373</v>
      </c>
      <c r="D641" s="104">
        <v>249</v>
      </c>
      <c r="E641" s="105">
        <v>58661.02</v>
      </c>
      <c r="F641" s="87">
        <v>1</v>
      </c>
      <c r="G641" s="89">
        <f t="shared" si="27"/>
        <v>0.004</v>
      </c>
      <c r="H641" s="90">
        <f t="shared" si="28"/>
        <v>0.438080495356037</v>
      </c>
      <c r="I641" s="98">
        <f t="shared" si="29"/>
        <v>25690</v>
      </c>
      <c r="J641" s="99" t="s">
        <v>19</v>
      </c>
      <c r="K641" s="105"/>
    </row>
    <row r="642" customFormat="1" ht="17" customHeight="1" spans="1:11">
      <c r="A642" s="85">
        <v>640</v>
      </c>
      <c r="B642" s="105" t="s">
        <v>2374</v>
      </c>
      <c r="C642" s="105" t="s">
        <v>2375</v>
      </c>
      <c r="D642" s="104">
        <v>61</v>
      </c>
      <c r="E642" s="105">
        <v>17568.49</v>
      </c>
      <c r="F642" s="87">
        <v>0</v>
      </c>
      <c r="G642" s="89">
        <f t="shared" si="27"/>
        <v>0</v>
      </c>
      <c r="H642" s="90">
        <f t="shared" si="28"/>
        <v>0.5</v>
      </c>
      <c r="I642" s="98">
        <f t="shared" si="29"/>
        <v>8780</v>
      </c>
      <c r="J642" s="99" t="s">
        <v>19</v>
      </c>
      <c r="K642" s="105"/>
    </row>
    <row r="643" customFormat="1" ht="17" customHeight="1" spans="1:11">
      <c r="A643" s="85">
        <v>641</v>
      </c>
      <c r="B643" s="105" t="s">
        <v>2376</v>
      </c>
      <c r="C643" s="105" t="s">
        <v>2377</v>
      </c>
      <c r="D643" s="104">
        <v>62</v>
      </c>
      <c r="E643" s="105">
        <v>15163.11</v>
      </c>
      <c r="F643" s="87">
        <v>0</v>
      </c>
      <c r="G643" s="89">
        <f t="shared" ref="G643:G665" si="30">F643/(F643+D643)*100%</f>
        <v>0</v>
      </c>
      <c r="H643" s="90">
        <f t="shared" ref="H643:H665" si="31">(3.23%-G643)/3.23%*50%</f>
        <v>0.5</v>
      </c>
      <c r="I643" s="98">
        <f t="shared" ref="I643:I665" si="32">ROUNDDOWN(H643*E643,-1)</f>
        <v>7580</v>
      </c>
      <c r="J643" s="99" t="s">
        <v>19</v>
      </c>
      <c r="K643" s="105"/>
    </row>
    <row r="644" customFormat="1" ht="17" customHeight="1" spans="1:11">
      <c r="A644" s="85">
        <v>642</v>
      </c>
      <c r="B644" s="105" t="s">
        <v>2378</v>
      </c>
      <c r="C644" s="105" t="s">
        <v>2379</v>
      </c>
      <c r="D644" s="104">
        <v>63</v>
      </c>
      <c r="E644" s="105">
        <v>59776.86</v>
      </c>
      <c r="F644" s="87">
        <v>0</v>
      </c>
      <c r="G644" s="89">
        <f t="shared" si="30"/>
        <v>0</v>
      </c>
      <c r="H644" s="90">
        <f t="shared" si="31"/>
        <v>0.5</v>
      </c>
      <c r="I644" s="98">
        <f t="shared" si="32"/>
        <v>29880</v>
      </c>
      <c r="J644" s="99" t="s">
        <v>19</v>
      </c>
      <c r="K644" s="105"/>
    </row>
    <row r="645" customFormat="1" ht="17" customHeight="1" spans="1:11">
      <c r="A645" s="85">
        <v>643</v>
      </c>
      <c r="B645" s="105" t="s">
        <v>2380</v>
      </c>
      <c r="C645" s="105" t="s">
        <v>2381</v>
      </c>
      <c r="D645" s="104">
        <v>290</v>
      </c>
      <c r="E645" s="105">
        <v>187439.06</v>
      </c>
      <c r="F645" s="87">
        <v>1</v>
      </c>
      <c r="G645" s="89">
        <f t="shared" si="30"/>
        <v>0.00343642611683849</v>
      </c>
      <c r="H645" s="90">
        <f t="shared" si="31"/>
        <v>0.446804549274946</v>
      </c>
      <c r="I645" s="98">
        <f t="shared" si="32"/>
        <v>83740</v>
      </c>
      <c r="J645" s="99" t="s">
        <v>19</v>
      </c>
      <c r="K645" s="105"/>
    </row>
    <row r="646" customFormat="1" ht="17" customHeight="1" spans="1:11">
      <c r="A646" s="85">
        <v>644</v>
      </c>
      <c r="B646" s="105" t="s">
        <v>2382</v>
      </c>
      <c r="C646" s="105" t="s">
        <v>2383</v>
      </c>
      <c r="D646" s="104">
        <v>61</v>
      </c>
      <c r="E646" s="105">
        <v>45234.12</v>
      </c>
      <c r="F646" s="87">
        <v>0</v>
      </c>
      <c r="G646" s="89">
        <f t="shared" si="30"/>
        <v>0</v>
      </c>
      <c r="H646" s="90">
        <f t="shared" si="31"/>
        <v>0.5</v>
      </c>
      <c r="I646" s="98">
        <f t="shared" si="32"/>
        <v>22610</v>
      </c>
      <c r="J646" s="99" t="s">
        <v>19</v>
      </c>
      <c r="K646" s="105"/>
    </row>
    <row r="647" customFormat="1" ht="17" customHeight="1" spans="1:11">
      <c r="A647" s="85">
        <v>645</v>
      </c>
      <c r="B647" s="105" t="s">
        <v>2384</v>
      </c>
      <c r="C647" s="105" t="s">
        <v>2385</v>
      </c>
      <c r="D647" s="104">
        <v>406</v>
      </c>
      <c r="E647" s="105">
        <v>157726.26</v>
      </c>
      <c r="F647" s="87">
        <v>0</v>
      </c>
      <c r="G647" s="89">
        <f t="shared" si="30"/>
        <v>0</v>
      </c>
      <c r="H647" s="90">
        <f t="shared" si="31"/>
        <v>0.5</v>
      </c>
      <c r="I647" s="98">
        <f t="shared" si="32"/>
        <v>78860</v>
      </c>
      <c r="J647" s="99" t="s">
        <v>19</v>
      </c>
      <c r="K647" s="105"/>
    </row>
    <row r="648" customFormat="1" ht="17" customHeight="1" spans="1:11">
      <c r="A648" s="85">
        <v>646</v>
      </c>
      <c r="B648" s="105" t="s">
        <v>2386</v>
      </c>
      <c r="C648" s="105" t="s">
        <v>2387</v>
      </c>
      <c r="D648" s="104">
        <v>492</v>
      </c>
      <c r="E648" s="105">
        <v>312034.49</v>
      </c>
      <c r="F648" s="87">
        <v>3</v>
      </c>
      <c r="G648" s="89">
        <f t="shared" si="30"/>
        <v>0.00606060606060606</v>
      </c>
      <c r="H648" s="90">
        <f t="shared" si="31"/>
        <v>0.406182568721268</v>
      </c>
      <c r="I648" s="98">
        <f t="shared" si="32"/>
        <v>126740</v>
      </c>
      <c r="J648" s="99" t="s">
        <v>19</v>
      </c>
      <c r="K648" s="105"/>
    </row>
    <row r="649" customFormat="1" ht="17" customHeight="1" spans="1:11">
      <c r="A649" s="85">
        <v>647</v>
      </c>
      <c r="B649" s="105" t="s">
        <v>2388</v>
      </c>
      <c r="C649" s="105" t="s">
        <v>2389</v>
      </c>
      <c r="D649" s="104">
        <v>86</v>
      </c>
      <c r="E649" s="105">
        <v>47838.66</v>
      </c>
      <c r="F649" s="87">
        <v>0</v>
      </c>
      <c r="G649" s="89">
        <f t="shared" si="30"/>
        <v>0</v>
      </c>
      <c r="H649" s="90">
        <f t="shared" si="31"/>
        <v>0.5</v>
      </c>
      <c r="I649" s="98">
        <f t="shared" si="32"/>
        <v>23910</v>
      </c>
      <c r="J649" s="99" t="s">
        <v>19</v>
      </c>
      <c r="K649" s="105"/>
    </row>
    <row r="650" customFormat="1" ht="17" customHeight="1" spans="1:11">
      <c r="A650" s="85">
        <v>648</v>
      </c>
      <c r="B650" s="105" t="s">
        <v>2390</v>
      </c>
      <c r="C650" s="105" t="s">
        <v>2391</v>
      </c>
      <c r="D650" s="104">
        <v>4</v>
      </c>
      <c r="E650" s="105">
        <v>2763.09</v>
      </c>
      <c r="F650" s="87">
        <v>0</v>
      </c>
      <c r="G650" s="89">
        <f t="shared" si="30"/>
        <v>0</v>
      </c>
      <c r="H650" s="90">
        <f t="shared" si="31"/>
        <v>0.5</v>
      </c>
      <c r="I650" s="98">
        <f t="shared" si="32"/>
        <v>1380</v>
      </c>
      <c r="J650" s="99" t="s">
        <v>19</v>
      </c>
      <c r="K650" s="105"/>
    </row>
    <row r="651" customFormat="1" ht="17" customHeight="1" spans="1:11">
      <c r="A651" s="85">
        <v>649</v>
      </c>
      <c r="B651" s="105" t="s">
        <v>2392</v>
      </c>
      <c r="C651" s="105" t="s">
        <v>2393</v>
      </c>
      <c r="D651" s="104">
        <v>291</v>
      </c>
      <c r="E651" s="105">
        <v>138157.13</v>
      </c>
      <c r="F651" s="87">
        <v>2</v>
      </c>
      <c r="G651" s="89">
        <f t="shared" si="30"/>
        <v>0.0068259385665529</v>
      </c>
      <c r="H651" s="90">
        <f t="shared" si="31"/>
        <v>0.394335316307231</v>
      </c>
      <c r="I651" s="98">
        <f t="shared" si="32"/>
        <v>54480</v>
      </c>
      <c r="J651" s="99" t="s">
        <v>19</v>
      </c>
      <c r="K651" s="105"/>
    </row>
    <row r="652" customFormat="1" ht="17" customHeight="1" spans="1:11">
      <c r="A652" s="85">
        <v>650</v>
      </c>
      <c r="B652" s="105" t="s">
        <v>2394</v>
      </c>
      <c r="C652" s="105" t="s">
        <v>2395</v>
      </c>
      <c r="D652" s="104">
        <v>67</v>
      </c>
      <c r="E652" s="105">
        <v>26396.11</v>
      </c>
      <c r="F652" s="87">
        <v>0</v>
      </c>
      <c r="G652" s="89">
        <f t="shared" si="30"/>
        <v>0</v>
      </c>
      <c r="H652" s="90">
        <f t="shared" si="31"/>
        <v>0.5</v>
      </c>
      <c r="I652" s="98">
        <f t="shared" si="32"/>
        <v>13190</v>
      </c>
      <c r="J652" s="99" t="s">
        <v>19</v>
      </c>
      <c r="K652" s="105"/>
    </row>
    <row r="653" customFormat="1" ht="17" customHeight="1" spans="1:11">
      <c r="A653" s="85">
        <v>651</v>
      </c>
      <c r="B653" s="105" t="s">
        <v>2396</v>
      </c>
      <c r="C653" s="105" t="s">
        <v>2397</v>
      </c>
      <c r="D653" s="104">
        <v>17</v>
      </c>
      <c r="E653" s="105">
        <v>6876.84</v>
      </c>
      <c r="F653" s="87">
        <v>0</v>
      </c>
      <c r="G653" s="89">
        <f t="shared" si="30"/>
        <v>0</v>
      </c>
      <c r="H653" s="90">
        <f t="shared" si="31"/>
        <v>0.5</v>
      </c>
      <c r="I653" s="98">
        <f t="shared" si="32"/>
        <v>3430</v>
      </c>
      <c r="J653" s="99" t="s">
        <v>19</v>
      </c>
      <c r="K653" s="105"/>
    </row>
    <row r="654" customFormat="1" ht="17" customHeight="1" spans="1:11">
      <c r="A654" s="85">
        <v>652</v>
      </c>
      <c r="B654" s="105" t="s">
        <v>2398</v>
      </c>
      <c r="C654" s="105" t="s">
        <v>2399</v>
      </c>
      <c r="D654" s="104">
        <v>25</v>
      </c>
      <c r="E654" s="105">
        <v>6826.64</v>
      </c>
      <c r="F654" s="87">
        <v>0</v>
      </c>
      <c r="G654" s="89">
        <f t="shared" si="30"/>
        <v>0</v>
      </c>
      <c r="H654" s="90">
        <f t="shared" si="31"/>
        <v>0.5</v>
      </c>
      <c r="I654" s="98">
        <f t="shared" si="32"/>
        <v>3410</v>
      </c>
      <c r="J654" s="99" t="s">
        <v>19</v>
      </c>
      <c r="K654" s="105"/>
    </row>
    <row r="655" customFormat="1" ht="17" customHeight="1" spans="1:11">
      <c r="A655" s="85">
        <v>653</v>
      </c>
      <c r="B655" s="105" t="s">
        <v>2400</v>
      </c>
      <c r="C655" s="105" t="s">
        <v>2401</v>
      </c>
      <c r="D655" s="104">
        <v>37</v>
      </c>
      <c r="E655" s="105">
        <v>8277.32</v>
      </c>
      <c r="F655" s="87">
        <v>0</v>
      </c>
      <c r="G655" s="89">
        <f t="shared" si="30"/>
        <v>0</v>
      </c>
      <c r="H655" s="90">
        <f t="shared" si="31"/>
        <v>0.5</v>
      </c>
      <c r="I655" s="98">
        <f t="shared" si="32"/>
        <v>4130</v>
      </c>
      <c r="J655" s="99" t="s">
        <v>14</v>
      </c>
      <c r="K655" s="105"/>
    </row>
    <row r="656" customFormat="1" ht="17" customHeight="1" spans="1:11">
      <c r="A656" s="85">
        <v>654</v>
      </c>
      <c r="B656" s="105" t="s">
        <v>2402</v>
      </c>
      <c r="C656" s="105" t="s">
        <v>2403</v>
      </c>
      <c r="D656" s="104">
        <v>2</v>
      </c>
      <c r="E656" s="105">
        <v>547.68</v>
      </c>
      <c r="F656" s="87">
        <v>0</v>
      </c>
      <c r="G656" s="89">
        <f t="shared" si="30"/>
        <v>0</v>
      </c>
      <c r="H656" s="90">
        <f t="shared" si="31"/>
        <v>0.5</v>
      </c>
      <c r="I656" s="98">
        <f t="shared" si="32"/>
        <v>270</v>
      </c>
      <c r="J656" s="99" t="s">
        <v>14</v>
      </c>
      <c r="K656" s="105"/>
    </row>
    <row r="657" customFormat="1" ht="17" customHeight="1" spans="1:11">
      <c r="A657" s="85">
        <v>655</v>
      </c>
      <c r="B657" s="105" t="s">
        <v>2404</v>
      </c>
      <c r="C657" s="105" t="s">
        <v>2405</v>
      </c>
      <c r="D657" s="104">
        <v>15</v>
      </c>
      <c r="E657" s="105">
        <v>4753.32</v>
      </c>
      <c r="F657" s="87">
        <v>0</v>
      </c>
      <c r="G657" s="89">
        <f t="shared" si="30"/>
        <v>0</v>
      </c>
      <c r="H657" s="90">
        <f t="shared" si="31"/>
        <v>0.5</v>
      </c>
      <c r="I657" s="98">
        <f t="shared" si="32"/>
        <v>2370</v>
      </c>
      <c r="J657" s="99" t="s">
        <v>14</v>
      </c>
      <c r="K657" s="105"/>
    </row>
    <row r="658" customFormat="1" ht="17" customHeight="1" spans="1:11">
      <c r="A658" s="85">
        <v>656</v>
      </c>
      <c r="B658" s="105" t="s">
        <v>2406</v>
      </c>
      <c r="C658" s="105" t="s">
        <v>2407</v>
      </c>
      <c r="D658" s="104">
        <v>12</v>
      </c>
      <c r="E658" s="105">
        <v>3084.6</v>
      </c>
      <c r="F658" s="87">
        <v>0</v>
      </c>
      <c r="G658" s="89">
        <f t="shared" si="30"/>
        <v>0</v>
      </c>
      <c r="H658" s="90">
        <f t="shared" si="31"/>
        <v>0.5</v>
      </c>
      <c r="I658" s="98">
        <f t="shared" si="32"/>
        <v>1540</v>
      </c>
      <c r="J658" s="99" t="s">
        <v>14</v>
      </c>
      <c r="K658" s="105"/>
    </row>
    <row r="659" customFormat="1" ht="17" customHeight="1" spans="1:11">
      <c r="A659" s="85">
        <v>657</v>
      </c>
      <c r="B659" s="105" t="s">
        <v>2408</v>
      </c>
      <c r="C659" s="105" t="s">
        <v>2409</v>
      </c>
      <c r="D659" s="104">
        <v>5</v>
      </c>
      <c r="E659" s="105">
        <v>1463.52</v>
      </c>
      <c r="F659" s="87">
        <v>0</v>
      </c>
      <c r="G659" s="89">
        <f t="shared" si="30"/>
        <v>0</v>
      </c>
      <c r="H659" s="90">
        <f t="shared" si="31"/>
        <v>0.5</v>
      </c>
      <c r="I659" s="98">
        <f t="shared" si="32"/>
        <v>730</v>
      </c>
      <c r="J659" s="99" t="s">
        <v>14</v>
      </c>
      <c r="K659" s="105"/>
    </row>
    <row r="660" customFormat="1" ht="17" customHeight="1" spans="1:11">
      <c r="A660" s="85">
        <v>658</v>
      </c>
      <c r="B660" s="105" t="s">
        <v>2410</v>
      </c>
      <c r="C660" s="105" t="s">
        <v>2411</v>
      </c>
      <c r="D660" s="104">
        <v>79</v>
      </c>
      <c r="E660" s="105">
        <v>21564.6</v>
      </c>
      <c r="F660" s="87">
        <v>0</v>
      </c>
      <c r="G660" s="89">
        <f t="shared" si="30"/>
        <v>0</v>
      </c>
      <c r="H660" s="90">
        <f t="shared" si="31"/>
        <v>0.5</v>
      </c>
      <c r="I660" s="98">
        <f t="shared" si="32"/>
        <v>10780</v>
      </c>
      <c r="J660" s="99" t="s">
        <v>19</v>
      </c>
      <c r="K660" s="105"/>
    </row>
    <row r="661" customFormat="1" ht="17" customHeight="1" spans="1:11">
      <c r="A661" s="85">
        <v>659</v>
      </c>
      <c r="B661" s="105" t="s">
        <v>2412</v>
      </c>
      <c r="C661" s="105" t="s">
        <v>2413</v>
      </c>
      <c r="D661" s="104">
        <v>18</v>
      </c>
      <c r="E661" s="105">
        <v>20658.16</v>
      </c>
      <c r="F661" s="87">
        <v>0</v>
      </c>
      <c r="G661" s="89">
        <f t="shared" si="30"/>
        <v>0</v>
      </c>
      <c r="H661" s="90">
        <f t="shared" si="31"/>
        <v>0.5</v>
      </c>
      <c r="I661" s="98">
        <f t="shared" si="32"/>
        <v>10320</v>
      </c>
      <c r="J661" s="99" t="s">
        <v>19</v>
      </c>
      <c r="K661" s="105"/>
    </row>
    <row r="662" customFormat="1" ht="17" customHeight="1" spans="1:11">
      <c r="A662" s="85">
        <v>660</v>
      </c>
      <c r="B662" s="105" t="s">
        <v>2414</v>
      </c>
      <c r="C662" s="105" t="s">
        <v>2415</v>
      </c>
      <c r="D662" s="104">
        <v>232</v>
      </c>
      <c r="E662" s="105">
        <v>91519.54</v>
      </c>
      <c r="F662" s="87">
        <v>0</v>
      </c>
      <c r="G662" s="89">
        <f t="shared" si="30"/>
        <v>0</v>
      </c>
      <c r="H662" s="90">
        <f t="shared" si="31"/>
        <v>0.5</v>
      </c>
      <c r="I662" s="98">
        <f t="shared" si="32"/>
        <v>45750</v>
      </c>
      <c r="J662" s="99" t="s">
        <v>19</v>
      </c>
      <c r="K662" s="105"/>
    </row>
    <row r="663" customFormat="1" ht="17" customHeight="1" spans="1:11">
      <c r="A663" s="85">
        <v>661</v>
      </c>
      <c r="B663" s="105" t="s">
        <v>2416</v>
      </c>
      <c r="C663" s="105" t="s">
        <v>2417</v>
      </c>
      <c r="D663" s="104">
        <v>123</v>
      </c>
      <c r="E663" s="105">
        <v>41472.96</v>
      </c>
      <c r="F663" s="87">
        <v>2</v>
      </c>
      <c r="G663" s="89">
        <f t="shared" si="30"/>
        <v>0.016</v>
      </c>
      <c r="H663" s="90">
        <f t="shared" si="31"/>
        <v>0.252321981424149</v>
      </c>
      <c r="I663" s="98">
        <f t="shared" si="32"/>
        <v>10460</v>
      </c>
      <c r="J663" s="99" t="s">
        <v>19</v>
      </c>
      <c r="K663" s="105"/>
    </row>
    <row r="664" customFormat="1" ht="17" customHeight="1" spans="1:11">
      <c r="A664" s="85">
        <v>662</v>
      </c>
      <c r="B664" s="105" t="s">
        <v>2418</v>
      </c>
      <c r="C664" s="105" t="s">
        <v>2419</v>
      </c>
      <c r="D664" s="104">
        <v>7</v>
      </c>
      <c r="E664" s="105">
        <v>460.92</v>
      </c>
      <c r="F664" s="87">
        <v>0</v>
      </c>
      <c r="G664" s="89">
        <f t="shared" si="30"/>
        <v>0</v>
      </c>
      <c r="H664" s="90">
        <f t="shared" si="31"/>
        <v>0.5</v>
      </c>
      <c r="I664" s="98">
        <f t="shared" si="32"/>
        <v>230</v>
      </c>
      <c r="J664" s="99" t="s">
        <v>19</v>
      </c>
      <c r="K664" s="105"/>
    </row>
    <row r="665" customFormat="1" ht="17" customHeight="1" spans="1:11">
      <c r="A665" s="85">
        <v>663</v>
      </c>
      <c r="B665" s="105" t="s">
        <v>2420</v>
      </c>
      <c r="C665" s="105" t="s">
        <v>2421</v>
      </c>
      <c r="D665" s="104">
        <v>52</v>
      </c>
      <c r="E665" s="105">
        <v>13057.14</v>
      </c>
      <c r="F665" s="87">
        <v>0</v>
      </c>
      <c r="G665" s="89">
        <f t="shared" si="30"/>
        <v>0</v>
      </c>
      <c r="H665" s="90">
        <f t="shared" si="31"/>
        <v>0.5</v>
      </c>
      <c r="I665" s="98">
        <f t="shared" si="32"/>
        <v>6520</v>
      </c>
      <c r="J665" s="99" t="s">
        <v>19</v>
      </c>
      <c r="K665" s="105"/>
    </row>
    <row r="666" customFormat="1" ht="17" customHeight="1" spans="1:11">
      <c r="A666" s="85">
        <v>664</v>
      </c>
      <c r="B666" s="105" t="s">
        <v>2422</v>
      </c>
      <c r="C666" s="105" t="s">
        <v>2423</v>
      </c>
      <c r="D666" s="104">
        <v>66</v>
      </c>
      <c r="E666" s="105">
        <v>16029.42</v>
      </c>
      <c r="F666" s="87">
        <v>0</v>
      </c>
      <c r="G666" s="89">
        <f t="shared" ref="G666:G705" si="33">F666/(F666+D666)*100%</f>
        <v>0</v>
      </c>
      <c r="H666" s="90">
        <f t="shared" ref="H666:H705" si="34">(3.23%-G666)/3.23%*50%</f>
        <v>0.5</v>
      </c>
      <c r="I666" s="98">
        <f t="shared" ref="I666:I705" si="35">ROUNDDOWN(H666*E666,-1)</f>
        <v>8010</v>
      </c>
      <c r="J666" s="99" t="s">
        <v>19</v>
      </c>
      <c r="K666" s="105"/>
    </row>
    <row r="667" customFormat="1" ht="17" customHeight="1" spans="1:11">
      <c r="A667" s="85">
        <v>665</v>
      </c>
      <c r="B667" s="105" t="s">
        <v>2424</v>
      </c>
      <c r="C667" s="105" t="s">
        <v>2425</v>
      </c>
      <c r="D667" s="104">
        <v>11</v>
      </c>
      <c r="E667" s="105">
        <v>9295.76</v>
      </c>
      <c r="F667" s="87">
        <v>0</v>
      </c>
      <c r="G667" s="89">
        <f t="shared" si="33"/>
        <v>0</v>
      </c>
      <c r="H667" s="90">
        <f t="shared" si="34"/>
        <v>0.5</v>
      </c>
      <c r="I667" s="98">
        <f t="shared" si="35"/>
        <v>4640</v>
      </c>
      <c r="J667" s="99" t="s">
        <v>19</v>
      </c>
      <c r="K667" s="105"/>
    </row>
    <row r="668" customFormat="1" ht="17" customHeight="1" spans="1:11">
      <c r="A668" s="85">
        <v>666</v>
      </c>
      <c r="B668" s="105" t="s">
        <v>2426</v>
      </c>
      <c r="C668" s="105" t="s">
        <v>2427</v>
      </c>
      <c r="D668" s="104">
        <v>22</v>
      </c>
      <c r="E668" s="105">
        <v>2892.12</v>
      </c>
      <c r="F668" s="87">
        <v>0</v>
      </c>
      <c r="G668" s="89">
        <f t="shared" si="33"/>
        <v>0</v>
      </c>
      <c r="H668" s="90">
        <f t="shared" si="34"/>
        <v>0.5</v>
      </c>
      <c r="I668" s="98">
        <f t="shared" si="35"/>
        <v>1440</v>
      </c>
      <c r="J668" s="99" t="s">
        <v>19</v>
      </c>
      <c r="K668" s="105"/>
    </row>
    <row r="669" customFormat="1" ht="17" customHeight="1" spans="1:11">
      <c r="A669" s="85">
        <v>667</v>
      </c>
      <c r="B669" s="105" t="s">
        <v>2426</v>
      </c>
      <c r="C669" s="105" t="s">
        <v>2428</v>
      </c>
      <c r="D669" s="104">
        <v>56</v>
      </c>
      <c r="E669" s="105">
        <v>13545.6</v>
      </c>
      <c r="F669" s="87">
        <v>0</v>
      </c>
      <c r="G669" s="89">
        <f t="shared" si="33"/>
        <v>0</v>
      </c>
      <c r="H669" s="90">
        <f t="shared" si="34"/>
        <v>0.5</v>
      </c>
      <c r="I669" s="98">
        <f t="shared" si="35"/>
        <v>6770</v>
      </c>
      <c r="J669" s="99" t="s">
        <v>19</v>
      </c>
      <c r="K669" s="105"/>
    </row>
    <row r="670" customFormat="1" ht="17" customHeight="1" spans="1:11">
      <c r="A670" s="85">
        <v>668</v>
      </c>
      <c r="B670" s="105" t="s">
        <v>2429</v>
      </c>
      <c r="C670" s="105" t="s">
        <v>2430</v>
      </c>
      <c r="D670" s="104">
        <v>1068</v>
      </c>
      <c r="E670" s="105">
        <v>573161.03</v>
      </c>
      <c r="F670" s="87">
        <v>0</v>
      </c>
      <c r="G670" s="89">
        <f t="shared" si="33"/>
        <v>0</v>
      </c>
      <c r="H670" s="90">
        <f t="shared" si="34"/>
        <v>0.5</v>
      </c>
      <c r="I670" s="98">
        <f t="shared" si="35"/>
        <v>286580</v>
      </c>
      <c r="J670" s="99" t="s">
        <v>19</v>
      </c>
      <c r="K670" s="105"/>
    </row>
    <row r="671" customFormat="1" ht="17" customHeight="1" spans="1:11">
      <c r="A671" s="85">
        <v>669</v>
      </c>
      <c r="B671" s="105" t="s">
        <v>2431</v>
      </c>
      <c r="C671" s="105" t="s">
        <v>2432</v>
      </c>
      <c r="D671" s="104">
        <v>19</v>
      </c>
      <c r="E671" s="105">
        <v>6824.2</v>
      </c>
      <c r="F671" s="87">
        <v>0</v>
      </c>
      <c r="G671" s="89">
        <f t="shared" si="33"/>
        <v>0</v>
      </c>
      <c r="H671" s="90">
        <f t="shared" si="34"/>
        <v>0.5</v>
      </c>
      <c r="I671" s="98">
        <f t="shared" si="35"/>
        <v>3410</v>
      </c>
      <c r="J671" s="99" t="s">
        <v>19</v>
      </c>
      <c r="K671" s="105"/>
    </row>
    <row r="672" customFormat="1" ht="17" customHeight="1" spans="1:11">
      <c r="A672" s="85">
        <v>670</v>
      </c>
      <c r="B672" s="105" t="s">
        <v>2433</v>
      </c>
      <c r="C672" s="105" t="s">
        <v>2434</v>
      </c>
      <c r="D672" s="104">
        <v>4</v>
      </c>
      <c r="E672" s="105">
        <v>1547.56</v>
      </c>
      <c r="F672" s="87">
        <v>0</v>
      </c>
      <c r="G672" s="89">
        <f t="shared" si="33"/>
        <v>0</v>
      </c>
      <c r="H672" s="90">
        <f t="shared" si="34"/>
        <v>0.5</v>
      </c>
      <c r="I672" s="98">
        <f t="shared" si="35"/>
        <v>770</v>
      </c>
      <c r="J672" s="99" t="s">
        <v>19</v>
      </c>
      <c r="K672" s="105"/>
    </row>
    <row r="673" customFormat="1" ht="17" customHeight="1" spans="1:11">
      <c r="A673" s="85">
        <v>671</v>
      </c>
      <c r="B673" s="105" t="s">
        <v>2435</v>
      </c>
      <c r="C673" s="105" t="s">
        <v>2436</v>
      </c>
      <c r="D673" s="104">
        <v>7</v>
      </c>
      <c r="E673" s="105">
        <v>1388.4</v>
      </c>
      <c r="F673" s="87">
        <v>0</v>
      </c>
      <c r="G673" s="89">
        <f t="shared" si="33"/>
        <v>0</v>
      </c>
      <c r="H673" s="90">
        <f t="shared" si="34"/>
        <v>0.5</v>
      </c>
      <c r="I673" s="98">
        <f t="shared" si="35"/>
        <v>690</v>
      </c>
      <c r="J673" s="99" t="s">
        <v>19</v>
      </c>
      <c r="K673" s="105"/>
    </row>
    <row r="674" customFormat="1" ht="17" customHeight="1" spans="1:11">
      <c r="A674" s="85">
        <v>672</v>
      </c>
      <c r="B674" s="105" t="s">
        <v>2437</v>
      </c>
      <c r="C674" s="105" t="s">
        <v>2438</v>
      </c>
      <c r="D674" s="104">
        <v>19</v>
      </c>
      <c r="E674" s="105">
        <v>821.04</v>
      </c>
      <c r="F674" s="87">
        <v>0</v>
      </c>
      <c r="G674" s="89">
        <f t="shared" si="33"/>
        <v>0</v>
      </c>
      <c r="H674" s="90">
        <f t="shared" si="34"/>
        <v>0.5</v>
      </c>
      <c r="I674" s="98">
        <f t="shared" si="35"/>
        <v>410</v>
      </c>
      <c r="J674" s="99" t="s">
        <v>19</v>
      </c>
      <c r="K674" s="105"/>
    </row>
    <row r="675" customFormat="1" ht="17" customHeight="1" spans="1:11">
      <c r="A675" s="85">
        <v>673</v>
      </c>
      <c r="B675" s="105" t="s">
        <v>2439</v>
      </c>
      <c r="C675" s="105" t="s">
        <v>2440</v>
      </c>
      <c r="D675" s="104">
        <v>443</v>
      </c>
      <c r="E675" s="105">
        <v>115767.15</v>
      </c>
      <c r="F675" s="87">
        <v>0</v>
      </c>
      <c r="G675" s="89">
        <f t="shared" si="33"/>
        <v>0</v>
      </c>
      <c r="H675" s="90">
        <f t="shared" si="34"/>
        <v>0.5</v>
      </c>
      <c r="I675" s="98">
        <f t="shared" si="35"/>
        <v>57880</v>
      </c>
      <c r="J675" s="99" t="s">
        <v>19</v>
      </c>
      <c r="K675" s="105"/>
    </row>
    <row r="676" customFormat="1" ht="17" customHeight="1" spans="1:11">
      <c r="A676" s="85">
        <v>674</v>
      </c>
      <c r="B676" s="105" t="s">
        <v>2441</v>
      </c>
      <c r="C676" s="105" t="s">
        <v>2442</v>
      </c>
      <c r="D676" s="104">
        <v>539</v>
      </c>
      <c r="E676" s="105">
        <v>144742.32</v>
      </c>
      <c r="F676" s="87">
        <v>9</v>
      </c>
      <c r="G676" s="89">
        <f t="shared" si="33"/>
        <v>0.0164233576642336</v>
      </c>
      <c r="H676" s="90">
        <f t="shared" si="34"/>
        <v>0.245768457210007</v>
      </c>
      <c r="I676" s="98">
        <f t="shared" si="35"/>
        <v>35570</v>
      </c>
      <c r="J676" s="99" t="s">
        <v>19</v>
      </c>
      <c r="K676" s="105"/>
    </row>
    <row r="677" customFormat="1" ht="17" customHeight="1" spans="1:11">
      <c r="A677" s="85">
        <v>675</v>
      </c>
      <c r="B677" s="105" t="s">
        <v>2443</v>
      </c>
      <c r="C677" s="105" t="s">
        <v>2444</v>
      </c>
      <c r="D677" s="104">
        <v>32</v>
      </c>
      <c r="E677" s="105">
        <v>12420.97</v>
      </c>
      <c r="F677" s="87">
        <v>0</v>
      </c>
      <c r="G677" s="89">
        <f t="shared" si="33"/>
        <v>0</v>
      </c>
      <c r="H677" s="90">
        <f t="shared" si="34"/>
        <v>0.5</v>
      </c>
      <c r="I677" s="98">
        <f t="shared" si="35"/>
        <v>6210</v>
      </c>
      <c r="J677" s="99" t="s">
        <v>19</v>
      </c>
      <c r="K677" s="105"/>
    </row>
    <row r="678" customFormat="1" ht="17" customHeight="1" spans="1:11">
      <c r="A678" s="85">
        <v>676</v>
      </c>
      <c r="B678" s="105" t="s">
        <v>2445</v>
      </c>
      <c r="C678" s="105" t="s">
        <v>2446</v>
      </c>
      <c r="D678" s="104">
        <v>103</v>
      </c>
      <c r="E678" s="105">
        <v>40541.92</v>
      </c>
      <c r="F678" s="87">
        <v>0</v>
      </c>
      <c r="G678" s="89">
        <f t="shared" si="33"/>
        <v>0</v>
      </c>
      <c r="H678" s="90">
        <f t="shared" si="34"/>
        <v>0.5</v>
      </c>
      <c r="I678" s="98">
        <f t="shared" si="35"/>
        <v>20270</v>
      </c>
      <c r="J678" s="99" t="s">
        <v>19</v>
      </c>
      <c r="K678" s="105"/>
    </row>
    <row r="679" customFormat="1" ht="17" customHeight="1" spans="1:11">
      <c r="A679" s="85">
        <v>677</v>
      </c>
      <c r="B679" s="105" t="s">
        <v>2447</v>
      </c>
      <c r="C679" s="105" t="s">
        <v>2448</v>
      </c>
      <c r="D679" s="104">
        <v>717</v>
      </c>
      <c r="E679" s="105">
        <v>167316.32</v>
      </c>
      <c r="F679" s="87">
        <v>0</v>
      </c>
      <c r="G679" s="89">
        <f t="shared" si="33"/>
        <v>0</v>
      </c>
      <c r="H679" s="90">
        <f t="shared" si="34"/>
        <v>0.5</v>
      </c>
      <c r="I679" s="98">
        <f t="shared" si="35"/>
        <v>83650</v>
      </c>
      <c r="J679" s="99" t="s">
        <v>19</v>
      </c>
      <c r="K679" s="105"/>
    </row>
    <row r="680" customFormat="1" ht="17" customHeight="1" spans="1:11">
      <c r="A680" s="85">
        <v>678</v>
      </c>
      <c r="B680" s="105" t="s">
        <v>2449</v>
      </c>
      <c r="C680" s="105" t="s">
        <v>2450</v>
      </c>
      <c r="D680" s="104">
        <v>2301</v>
      </c>
      <c r="E680" s="105">
        <v>625239.62</v>
      </c>
      <c r="F680" s="87">
        <v>17</v>
      </c>
      <c r="G680" s="89">
        <f t="shared" si="33"/>
        <v>0.00733390854184642</v>
      </c>
      <c r="H680" s="90">
        <f t="shared" si="34"/>
        <v>0.386472003996185</v>
      </c>
      <c r="I680" s="98">
        <f t="shared" si="35"/>
        <v>241630</v>
      </c>
      <c r="J680" s="99" t="s">
        <v>19</v>
      </c>
      <c r="K680" s="105"/>
    </row>
    <row r="681" customFormat="1" ht="17" customHeight="1" spans="1:11">
      <c r="A681" s="85">
        <v>679</v>
      </c>
      <c r="B681" s="105" t="s">
        <v>2451</v>
      </c>
      <c r="C681" s="105" t="s">
        <v>2452</v>
      </c>
      <c r="D681" s="104">
        <v>1975</v>
      </c>
      <c r="E681" s="105">
        <v>569083.71</v>
      </c>
      <c r="F681" s="87">
        <v>2</v>
      </c>
      <c r="G681" s="89">
        <f t="shared" si="33"/>
        <v>0.00101163378856854</v>
      </c>
      <c r="H681" s="90">
        <f t="shared" si="34"/>
        <v>0.484340034232685</v>
      </c>
      <c r="I681" s="98">
        <f t="shared" si="35"/>
        <v>275630</v>
      </c>
      <c r="J681" s="99" t="s">
        <v>19</v>
      </c>
      <c r="K681" s="105"/>
    </row>
    <row r="682" customFormat="1" ht="17" customHeight="1" spans="1:11">
      <c r="A682" s="85">
        <v>680</v>
      </c>
      <c r="B682" s="105" t="s">
        <v>2453</v>
      </c>
      <c r="C682" s="105" t="s">
        <v>2454</v>
      </c>
      <c r="D682" s="104">
        <v>42</v>
      </c>
      <c r="E682" s="105">
        <v>40250.39</v>
      </c>
      <c r="F682" s="87">
        <v>0</v>
      </c>
      <c r="G682" s="89">
        <f t="shared" si="33"/>
        <v>0</v>
      </c>
      <c r="H682" s="90">
        <f t="shared" si="34"/>
        <v>0.5</v>
      </c>
      <c r="I682" s="98">
        <f t="shared" si="35"/>
        <v>20120</v>
      </c>
      <c r="J682" s="99" t="s">
        <v>14</v>
      </c>
      <c r="K682" s="105"/>
    </row>
    <row r="683" customFormat="1" ht="17" customHeight="1" spans="1:11">
      <c r="A683" s="85">
        <v>681</v>
      </c>
      <c r="B683" s="105" t="s">
        <v>2455</v>
      </c>
      <c r="C683" s="105" t="s">
        <v>2456</v>
      </c>
      <c r="D683" s="104">
        <v>32</v>
      </c>
      <c r="E683" s="105">
        <v>13194.2</v>
      </c>
      <c r="F683" s="87">
        <v>1</v>
      </c>
      <c r="G683" s="89">
        <f t="shared" si="33"/>
        <v>0.0303030303030303</v>
      </c>
      <c r="H683" s="90">
        <f t="shared" si="34"/>
        <v>0.0309128436063421</v>
      </c>
      <c r="I683" s="98">
        <f t="shared" si="35"/>
        <v>400</v>
      </c>
      <c r="J683" s="99" t="s">
        <v>19</v>
      </c>
      <c r="K683" s="105"/>
    </row>
    <row r="684" customFormat="1" ht="17" customHeight="1" spans="1:11">
      <c r="A684" s="85">
        <v>682</v>
      </c>
      <c r="B684" s="105" t="s">
        <v>2457</v>
      </c>
      <c r="C684" s="105" t="s">
        <v>2458</v>
      </c>
      <c r="D684" s="104">
        <v>60</v>
      </c>
      <c r="E684" s="105">
        <v>17417.85</v>
      </c>
      <c r="F684" s="87">
        <v>0</v>
      </c>
      <c r="G684" s="89">
        <f t="shared" si="33"/>
        <v>0</v>
      </c>
      <c r="H684" s="90">
        <f t="shared" si="34"/>
        <v>0.5</v>
      </c>
      <c r="I684" s="98">
        <f t="shared" si="35"/>
        <v>8700</v>
      </c>
      <c r="J684" s="99" t="s">
        <v>14</v>
      </c>
      <c r="K684" s="105"/>
    </row>
    <row r="685" customFormat="1" ht="17" customHeight="1" spans="1:11">
      <c r="A685" s="85">
        <v>683</v>
      </c>
      <c r="B685" s="105" t="s">
        <v>2459</v>
      </c>
      <c r="C685" s="105" t="s">
        <v>2460</v>
      </c>
      <c r="D685" s="104">
        <v>77</v>
      </c>
      <c r="E685" s="105">
        <v>22077.75</v>
      </c>
      <c r="F685" s="87">
        <v>0</v>
      </c>
      <c r="G685" s="89">
        <f t="shared" si="33"/>
        <v>0</v>
      </c>
      <c r="H685" s="90">
        <f t="shared" si="34"/>
        <v>0.5</v>
      </c>
      <c r="I685" s="98">
        <f t="shared" si="35"/>
        <v>11030</v>
      </c>
      <c r="J685" s="99" t="s">
        <v>19</v>
      </c>
      <c r="K685" s="105"/>
    </row>
    <row r="686" customFormat="1" ht="17" customHeight="1" spans="1:11">
      <c r="A686" s="85">
        <v>684</v>
      </c>
      <c r="B686" s="105" t="s">
        <v>2461</v>
      </c>
      <c r="C686" s="105" t="s">
        <v>2462</v>
      </c>
      <c r="D686" s="104">
        <v>58</v>
      </c>
      <c r="E686" s="105">
        <v>13728.51</v>
      </c>
      <c r="F686" s="87">
        <v>0</v>
      </c>
      <c r="G686" s="89">
        <f t="shared" si="33"/>
        <v>0</v>
      </c>
      <c r="H686" s="90">
        <f t="shared" si="34"/>
        <v>0.5</v>
      </c>
      <c r="I686" s="98">
        <f t="shared" si="35"/>
        <v>6860</v>
      </c>
      <c r="J686" s="99" t="s">
        <v>19</v>
      </c>
      <c r="K686" s="105"/>
    </row>
    <row r="687" customFormat="1" ht="17" customHeight="1" spans="1:11">
      <c r="A687" s="85">
        <v>685</v>
      </c>
      <c r="B687" s="105" t="s">
        <v>2463</v>
      </c>
      <c r="C687" s="105" t="s">
        <v>2464</v>
      </c>
      <c r="D687" s="104">
        <v>198</v>
      </c>
      <c r="E687" s="105">
        <v>48818.42</v>
      </c>
      <c r="F687" s="87">
        <v>1</v>
      </c>
      <c r="G687" s="89">
        <f t="shared" si="33"/>
        <v>0.0050251256281407</v>
      </c>
      <c r="H687" s="90">
        <f t="shared" si="34"/>
        <v>0.422211677582961</v>
      </c>
      <c r="I687" s="98">
        <f t="shared" si="35"/>
        <v>20610</v>
      </c>
      <c r="J687" s="99" t="s">
        <v>19</v>
      </c>
      <c r="K687" s="105"/>
    </row>
    <row r="688" customFormat="1" ht="17" customHeight="1" spans="1:11">
      <c r="A688" s="85">
        <v>686</v>
      </c>
      <c r="B688" s="244" t="s">
        <v>2465</v>
      </c>
      <c r="C688" s="105" t="s">
        <v>2466</v>
      </c>
      <c r="D688" s="104">
        <v>19</v>
      </c>
      <c r="E688" s="105">
        <v>7939.3</v>
      </c>
      <c r="F688" s="87">
        <v>0</v>
      </c>
      <c r="G688" s="89">
        <f t="shared" si="33"/>
        <v>0</v>
      </c>
      <c r="H688" s="90">
        <f t="shared" si="34"/>
        <v>0.5</v>
      </c>
      <c r="I688" s="98">
        <f t="shared" si="35"/>
        <v>3960</v>
      </c>
      <c r="J688" s="99" t="s">
        <v>19</v>
      </c>
      <c r="K688" s="105"/>
    </row>
    <row r="689" customFormat="1" ht="17" customHeight="1" spans="1:11">
      <c r="A689" s="85">
        <v>687</v>
      </c>
      <c r="B689" s="244" t="s">
        <v>2467</v>
      </c>
      <c r="C689" s="105" t="s">
        <v>2468</v>
      </c>
      <c r="D689" s="104">
        <v>60</v>
      </c>
      <c r="E689" s="105">
        <v>15723.9</v>
      </c>
      <c r="F689" s="87">
        <v>0</v>
      </c>
      <c r="G689" s="89">
        <f t="shared" si="33"/>
        <v>0</v>
      </c>
      <c r="H689" s="90">
        <f t="shared" si="34"/>
        <v>0.5</v>
      </c>
      <c r="I689" s="98">
        <f t="shared" si="35"/>
        <v>7860</v>
      </c>
      <c r="J689" s="99" t="s">
        <v>19</v>
      </c>
      <c r="K689" s="105"/>
    </row>
    <row r="690" customFormat="1" ht="17" customHeight="1" spans="1:11">
      <c r="A690" s="85">
        <v>688</v>
      </c>
      <c r="B690" s="104">
        <v>10129143</v>
      </c>
      <c r="C690" s="105" t="s">
        <v>2469</v>
      </c>
      <c r="D690" s="104">
        <v>24</v>
      </c>
      <c r="E690" s="105">
        <v>15778.84</v>
      </c>
      <c r="F690" s="87">
        <v>0</v>
      </c>
      <c r="G690" s="89">
        <f t="shared" si="33"/>
        <v>0</v>
      </c>
      <c r="H690" s="90">
        <f t="shared" si="34"/>
        <v>0.5</v>
      </c>
      <c r="I690" s="98">
        <f t="shared" si="35"/>
        <v>7880</v>
      </c>
      <c r="J690" s="99" t="s">
        <v>19</v>
      </c>
      <c r="K690" s="105"/>
    </row>
    <row r="691" customFormat="1" ht="17" customHeight="1" spans="1:11">
      <c r="A691" s="85">
        <v>689</v>
      </c>
      <c r="B691" s="104">
        <v>10368103</v>
      </c>
      <c r="C691" s="105" t="s">
        <v>2470</v>
      </c>
      <c r="D691" s="104">
        <v>238</v>
      </c>
      <c r="E691" s="105">
        <v>18325.51</v>
      </c>
      <c r="F691" s="87">
        <v>2</v>
      </c>
      <c r="G691" s="89">
        <f t="shared" si="33"/>
        <v>0.00833333333333333</v>
      </c>
      <c r="H691" s="90">
        <f t="shared" si="34"/>
        <v>0.371001031991744</v>
      </c>
      <c r="I691" s="98">
        <f t="shared" si="35"/>
        <v>6790</v>
      </c>
      <c r="J691" s="99" t="s">
        <v>19</v>
      </c>
      <c r="K691" s="105"/>
    </row>
    <row r="692" customFormat="1" ht="17" customHeight="1" spans="1:11">
      <c r="A692" s="85">
        <v>690</v>
      </c>
      <c r="B692" s="104">
        <v>10138803</v>
      </c>
      <c r="C692" s="105" t="s">
        <v>2471</v>
      </c>
      <c r="D692" s="104">
        <v>8</v>
      </c>
      <c r="E692" s="105">
        <v>2319</v>
      </c>
      <c r="F692" s="87">
        <v>0</v>
      </c>
      <c r="G692" s="89">
        <f t="shared" si="33"/>
        <v>0</v>
      </c>
      <c r="H692" s="90">
        <f t="shared" si="34"/>
        <v>0.5</v>
      </c>
      <c r="I692" s="98">
        <f t="shared" si="35"/>
        <v>1150</v>
      </c>
      <c r="J692" s="99" t="s">
        <v>19</v>
      </c>
      <c r="K692" s="105"/>
    </row>
    <row r="693" customFormat="1" ht="17" customHeight="1" spans="1:11">
      <c r="A693" s="85">
        <v>691</v>
      </c>
      <c r="B693" s="244" t="s">
        <v>2472</v>
      </c>
      <c r="C693" s="105" t="s">
        <v>2473</v>
      </c>
      <c r="D693" s="104">
        <v>16</v>
      </c>
      <c r="E693" s="105">
        <v>17680.23</v>
      </c>
      <c r="F693" s="87">
        <v>0</v>
      </c>
      <c r="G693" s="89">
        <f t="shared" si="33"/>
        <v>0</v>
      </c>
      <c r="H693" s="90">
        <f t="shared" si="34"/>
        <v>0.5</v>
      </c>
      <c r="I693" s="98">
        <f t="shared" si="35"/>
        <v>8840</v>
      </c>
      <c r="J693" s="99" t="s">
        <v>19</v>
      </c>
      <c r="K693" s="105"/>
    </row>
    <row r="694" customFormat="1" ht="17" customHeight="1" spans="1:11">
      <c r="A694" s="85">
        <v>692</v>
      </c>
      <c r="B694" s="104">
        <v>10371863</v>
      </c>
      <c r="C694" s="105" t="s">
        <v>2474</v>
      </c>
      <c r="D694" s="104">
        <v>43</v>
      </c>
      <c r="E694" s="105">
        <v>10375.08</v>
      </c>
      <c r="F694" s="87">
        <v>0</v>
      </c>
      <c r="G694" s="89">
        <f t="shared" si="33"/>
        <v>0</v>
      </c>
      <c r="H694" s="90">
        <f t="shared" si="34"/>
        <v>0.5</v>
      </c>
      <c r="I694" s="98">
        <f t="shared" si="35"/>
        <v>5180</v>
      </c>
      <c r="J694" s="99" t="s">
        <v>19</v>
      </c>
      <c r="K694" s="105"/>
    </row>
    <row r="695" customFormat="1" ht="17" customHeight="1" spans="1:11">
      <c r="A695" s="85">
        <v>693</v>
      </c>
      <c r="B695" s="85">
        <v>10240543</v>
      </c>
      <c r="C695" s="86" t="s">
        <v>2475</v>
      </c>
      <c r="D695" s="104">
        <v>22</v>
      </c>
      <c r="E695" s="105">
        <v>7842.5</v>
      </c>
      <c r="F695" s="87">
        <v>0</v>
      </c>
      <c r="G695" s="89">
        <f t="shared" si="33"/>
        <v>0</v>
      </c>
      <c r="H695" s="90">
        <f t="shared" si="34"/>
        <v>0.5</v>
      </c>
      <c r="I695" s="98">
        <f t="shared" si="35"/>
        <v>3920</v>
      </c>
      <c r="J695" s="99" t="s">
        <v>19</v>
      </c>
      <c r="K695" s="85"/>
    </row>
    <row r="696" customFormat="1" ht="17" customHeight="1" spans="1:11">
      <c r="A696" s="85">
        <v>694</v>
      </c>
      <c r="B696" s="85">
        <v>10371843</v>
      </c>
      <c r="C696" s="86" t="s">
        <v>2476</v>
      </c>
      <c r="D696" s="104">
        <v>14</v>
      </c>
      <c r="E696" s="105">
        <v>3417.75</v>
      </c>
      <c r="F696" s="87">
        <v>0</v>
      </c>
      <c r="G696" s="89">
        <f t="shared" si="33"/>
        <v>0</v>
      </c>
      <c r="H696" s="90">
        <f t="shared" si="34"/>
        <v>0.5</v>
      </c>
      <c r="I696" s="98">
        <f t="shared" si="35"/>
        <v>1700</v>
      </c>
      <c r="J696" s="99" t="s">
        <v>19</v>
      </c>
      <c r="K696" s="85"/>
    </row>
    <row r="697" customFormat="1" ht="17" customHeight="1" spans="1:11">
      <c r="A697" s="85">
        <v>695</v>
      </c>
      <c r="B697" s="85">
        <v>10385924</v>
      </c>
      <c r="C697" s="86" t="s">
        <v>2477</v>
      </c>
      <c r="D697" s="104">
        <v>12</v>
      </c>
      <c r="E697" s="105">
        <v>1680.16</v>
      </c>
      <c r="F697" s="87">
        <v>0</v>
      </c>
      <c r="G697" s="89">
        <f t="shared" si="33"/>
        <v>0</v>
      </c>
      <c r="H697" s="90">
        <f t="shared" si="34"/>
        <v>0.5</v>
      </c>
      <c r="I697" s="98">
        <f t="shared" si="35"/>
        <v>840</v>
      </c>
      <c r="J697" s="99" t="s">
        <v>19</v>
      </c>
      <c r="K697" s="85"/>
    </row>
    <row r="698" customFormat="1" ht="17" customHeight="1" spans="1:11">
      <c r="A698" s="85">
        <v>696</v>
      </c>
      <c r="B698" s="85">
        <v>10080014</v>
      </c>
      <c r="C698" s="86" t="s">
        <v>2478</v>
      </c>
      <c r="D698" s="104">
        <v>11</v>
      </c>
      <c r="E698" s="105">
        <v>3898.82</v>
      </c>
      <c r="F698" s="87">
        <v>0</v>
      </c>
      <c r="G698" s="89">
        <f t="shared" si="33"/>
        <v>0</v>
      </c>
      <c r="H698" s="90">
        <f t="shared" si="34"/>
        <v>0.5</v>
      </c>
      <c r="I698" s="98">
        <f t="shared" si="35"/>
        <v>1940</v>
      </c>
      <c r="J698" s="99" t="s">
        <v>19</v>
      </c>
      <c r="K698" s="85"/>
    </row>
    <row r="699" customFormat="1" ht="17" customHeight="1" spans="1:11">
      <c r="A699" s="85">
        <v>697</v>
      </c>
      <c r="B699" s="245" t="s">
        <v>2479</v>
      </c>
      <c r="C699" s="86" t="s">
        <v>2480</v>
      </c>
      <c r="D699" s="104">
        <v>233</v>
      </c>
      <c r="E699" s="105">
        <v>66963.64</v>
      </c>
      <c r="F699" s="87">
        <v>0</v>
      </c>
      <c r="G699" s="89">
        <f t="shared" si="33"/>
        <v>0</v>
      </c>
      <c r="H699" s="90">
        <f t="shared" si="34"/>
        <v>0.5</v>
      </c>
      <c r="I699" s="98">
        <f t="shared" si="35"/>
        <v>33480</v>
      </c>
      <c r="J699" s="99" t="s">
        <v>19</v>
      </c>
      <c r="K699" s="85"/>
    </row>
    <row r="700" customFormat="1" ht="17" customHeight="1" spans="1:11">
      <c r="A700" s="85">
        <v>698</v>
      </c>
      <c r="B700" s="85">
        <v>10095313</v>
      </c>
      <c r="C700" s="86" t="s">
        <v>2481</v>
      </c>
      <c r="D700" s="104">
        <v>163</v>
      </c>
      <c r="E700" s="105">
        <v>114737.61</v>
      </c>
      <c r="F700" s="87">
        <v>0</v>
      </c>
      <c r="G700" s="89">
        <f t="shared" si="33"/>
        <v>0</v>
      </c>
      <c r="H700" s="90">
        <f t="shared" si="34"/>
        <v>0.5</v>
      </c>
      <c r="I700" s="98">
        <f t="shared" si="35"/>
        <v>57360</v>
      </c>
      <c r="J700" s="99" t="s">
        <v>14</v>
      </c>
      <c r="K700" s="85"/>
    </row>
    <row r="701" customFormat="1" ht="17" customHeight="1" spans="1:11">
      <c r="A701" s="85">
        <v>699</v>
      </c>
      <c r="B701" s="245" t="s">
        <v>2482</v>
      </c>
      <c r="C701" s="86" t="s">
        <v>2483</v>
      </c>
      <c r="D701" s="104">
        <v>847</v>
      </c>
      <c r="E701" s="105">
        <v>308595.54</v>
      </c>
      <c r="F701" s="87">
        <v>0</v>
      </c>
      <c r="G701" s="89">
        <f t="shared" si="33"/>
        <v>0</v>
      </c>
      <c r="H701" s="90">
        <f t="shared" si="34"/>
        <v>0.5</v>
      </c>
      <c r="I701" s="98">
        <f t="shared" si="35"/>
        <v>154290</v>
      </c>
      <c r="J701" s="99" t="s">
        <v>19</v>
      </c>
      <c r="K701" s="85"/>
    </row>
    <row r="702" customFormat="1" ht="17" customHeight="1" spans="1:11">
      <c r="A702" s="85">
        <v>700</v>
      </c>
      <c r="B702" s="245" t="s">
        <v>2484</v>
      </c>
      <c r="C702" s="86" t="s">
        <v>2485</v>
      </c>
      <c r="D702" s="104">
        <v>675</v>
      </c>
      <c r="E702" s="105">
        <v>156049.61</v>
      </c>
      <c r="F702" s="87">
        <v>0</v>
      </c>
      <c r="G702" s="89">
        <f t="shared" si="33"/>
        <v>0</v>
      </c>
      <c r="H702" s="90">
        <f t="shared" si="34"/>
        <v>0.5</v>
      </c>
      <c r="I702" s="98">
        <f t="shared" si="35"/>
        <v>78020</v>
      </c>
      <c r="J702" s="99" t="s">
        <v>19</v>
      </c>
      <c r="K702" s="85"/>
    </row>
    <row r="703" customFormat="1" ht="17" customHeight="1" spans="1:11">
      <c r="A703" s="85">
        <v>701</v>
      </c>
      <c r="B703" s="85">
        <v>10109265</v>
      </c>
      <c r="C703" s="86" t="s">
        <v>2486</v>
      </c>
      <c r="D703" s="104">
        <v>3</v>
      </c>
      <c r="E703" s="105">
        <v>989.6</v>
      </c>
      <c r="F703" s="87">
        <v>0</v>
      </c>
      <c r="G703" s="89">
        <f t="shared" si="33"/>
        <v>0</v>
      </c>
      <c r="H703" s="90">
        <f t="shared" si="34"/>
        <v>0.5</v>
      </c>
      <c r="I703" s="98">
        <f t="shared" si="35"/>
        <v>490</v>
      </c>
      <c r="J703" s="99" t="s">
        <v>19</v>
      </c>
      <c r="K703" s="85"/>
    </row>
    <row r="704" customFormat="1" ht="17" customHeight="1" spans="1:11">
      <c r="A704" s="85">
        <v>702</v>
      </c>
      <c r="B704" s="85">
        <v>10197856</v>
      </c>
      <c r="C704" s="86" t="s">
        <v>2487</v>
      </c>
      <c r="D704" s="104">
        <v>62</v>
      </c>
      <c r="E704" s="105">
        <v>18553.41</v>
      </c>
      <c r="F704" s="87">
        <v>0</v>
      </c>
      <c r="G704" s="89">
        <f t="shared" si="33"/>
        <v>0</v>
      </c>
      <c r="H704" s="90">
        <f t="shared" si="34"/>
        <v>0.5</v>
      </c>
      <c r="I704" s="98">
        <f t="shared" si="35"/>
        <v>9270</v>
      </c>
      <c r="J704" s="99" t="s">
        <v>19</v>
      </c>
      <c r="K704" s="85"/>
    </row>
    <row r="705" customFormat="1" ht="17" customHeight="1" spans="1:11">
      <c r="A705" s="85">
        <v>703</v>
      </c>
      <c r="B705" s="245" t="s">
        <v>2488</v>
      </c>
      <c r="C705" s="86" t="s">
        <v>2489</v>
      </c>
      <c r="D705" s="104">
        <v>930</v>
      </c>
      <c r="E705" s="105">
        <v>613151.96</v>
      </c>
      <c r="F705" s="87">
        <v>0</v>
      </c>
      <c r="G705" s="89">
        <f t="shared" si="33"/>
        <v>0</v>
      </c>
      <c r="H705" s="90">
        <f t="shared" si="34"/>
        <v>0.5</v>
      </c>
      <c r="I705" s="98">
        <f t="shared" si="35"/>
        <v>306570</v>
      </c>
      <c r="J705" s="99" t="s">
        <v>19</v>
      </c>
      <c r="K705" s="85"/>
    </row>
    <row r="706" customFormat="1" ht="17" customHeight="1" spans="1:11">
      <c r="A706" s="85">
        <v>704</v>
      </c>
      <c r="B706" s="245" t="s">
        <v>2490</v>
      </c>
      <c r="C706" s="86" t="s">
        <v>2491</v>
      </c>
      <c r="D706" s="104">
        <v>56</v>
      </c>
      <c r="E706" s="105">
        <v>15392.64</v>
      </c>
      <c r="F706" s="87">
        <v>0</v>
      </c>
      <c r="G706" s="89">
        <f t="shared" ref="G706:G717" si="36">F706/(F706+D706)*100%</f>
        <v>0</v>
      </c>
      <c r="H706" s="90">
        <f t="shared" ref="H706:H717" si="37">(3.23%-G706)/3.23%*50%</f>
        <v>0.5</v>
      </c>
      <c r="I706" s="98">
        <f t="shared" ref="I706:I717" si="38">ROUNDDOWN(H706*E706,-1)</f>
        <v>7690</v>
      </c>
      <c r="J706" s="99" t="s">
        <v>19</v>
      </c>
      <c r="K706" s="85"/>
    </row>
    <row r="707" customFormat="1" ht="17" customHeight="1" spans="1:11">
      <c r="A707" s="85">
        <v>705</v>
      </c>
      <c r="B707" s="85">
        <v>10187963</v>
      </c>
      <c r="C707" s="86" t="s">
        <v>2492</v>
      </c>
      <c r="D707" s="104">
        <v>59</v>
      </c>
      <c r="E707" s="105">
        <v>30106.72</v>
      </c>
      <c r="F707" s="87">
        <v>0</v>
      </c>
      <c r="G707" s="89">
        <f t="shared" si="36"/>
        <v>0</v>
      </c>
      <c r="H707" s="90">
        <f t="shared" si="37"/>
        <v>0.5</v>
      </c>
      <c r="I707" s="98">
        <f t="shared" si="38"/>
        <v>15050</v>
      </c>
      <c r="J707" s="99" t="s">
        <v>19</v>
      </c>
      <c r="K707" s="85"/>
    </row>
    <row r="708" customFormat="1" ht="17" customHeight="1" spans="1:11">
      <c r="A708" s="85">
        <v>706</v>
      </c>
      <c r="B708" s="85">
        <v>10078879</v>
      </c>
      <c r="C708" s="86" t="s">
        <v>2493</v>
      </c>
      <c r="D708" s="104">
        <v>128</v>
      </c>
      <c r="E708" s="105">
        <v>62247.56</v>
      </c>
      <c r="F708" s="87">
        <v>0</v>
      </c>
      <c r="G708" s="89">
        <f t="shared" si="36"/>
        <v>0</v>
      </c>
      <c r="H708" s="90">
        <f t="shared" si="37"/>
        <v>0.5</v>
      </c>
      <c r="I708" s="98">
        <f t="shared" si="38"/>
        <v>31120</v>
      </c>
      <c r="J708" s="99" t="s">
        <v>19</v>
      </c>
      <c r="K708" s="85"/>
    </row>
    <row r="709" customFormat="1" ht="17" customHeight="1" spans="1:11">
      <c r="A709" s="85">
        <v>707</v>
      </c>
      <c r="B709" s="245" t="s">
        <v>2494</v>
      </c>
      <c r="C709" s="86" t="s">
        <v>2495</v>
      </c>
      <c r="D709" s="104">
        <v>340</v>
      </c>
      <c r="E709" s="105">
        <v>143750.48</v>
      </c>
      <c r="F709" s="87">
        <v>0</v>
      </c>
      <c r="G709" s="89">
        <f t="shared" si="36"/>
        <v>0</v>
      </c>
      <c r="H709" s="90">
        <f t="shared" si="37"/>
        <v>0.5</v>
      </c>
      <c r="I709" s="98">
        <f t="shared" si="38"/>
        <v>71870</v>
      </c>
      <c r="J709" s="99" t="s">
        <v>19</v>
      </c>
      <c r="K709" s="85"/>
    </row>
    <row r="710" customFormat="1" ht="17" customHeight="1" spans="1:11">
      <c r="A710" s="85">
        <v>708</v>
      </c>
      <c r="B710" s="245" t="s">
        <v>2496</v>
      </c>
      <c r="C710" s="86" t="s">
        <v>2497</v>
      </c>
      <c r="D710" s="104">
        <v>391</v>
      </c>
      <c r="E710" s="105">
        <v>162321.6</v>
      </c>
      <c r="F710" s="87">
        <v>0</v>
      </c>
      <c r="G710" s="89">
        <f t="shared" si="36"/>
        <v>0</v>
      </c>
      <c r="H710" s="90">
        <f t="shared" si="37"/>
        <v>0.5</v>
      </c>
      <c r="I710" s="98">
        <f t="shared" si="38"/>
        <v>81160</v>
      </c>
      <c r="J710" s="99" t="s">
        <v>19</v>
      </c>
      <c r="K710" s="85"/>
    </row>
    <row r="711" customFormat="1" ht="17" customHeight="1" spans="1:11">
      <c r="A711" s="85">
        <v>709</v>
      </c>
      <c r="B711" s="245" t="s">
        <v>2498</v>
      </c>
      <c r="C711" s="86" t="s">
        <v>2499</v>
      </c>
      <c r="D711" s="104">
        <v>432</v>
      </c>
      <c r="E711" s="105">
        <v>370002.43</v>
      </c>
      <c r="F711" s="87">
        <v>1</v>
      </c>
      <c r="G711" s="89">
        <f t="shared" si="36"/>
        <v>0.0023094688221709</v>
      </c>
      <c r="H711" s="90">
        <f t="shared" si="37"/>
        <v>0.464249708635125</v>
      </c>
      <c r="I711" s="98">
        <f t="shared" si="38"/>
        <v>171770</v>
      </c>
      <c r="J711" s="99" t="s">
        <v>19</v>
      </c>
      <c r="K711" s="85"/>
    </row>
    <row r="712" customFormat="1" ht="17" customHeight="1" spans="1:11">
      <c r="A712" s="85">
        <v>710</v>
      </c>
      <c r="B712" s="245" t="s">
        <v>2500</v>
      </c>
      <c r="C712" s="86" t="s">
        <v>2501</v>
      </c>
      <c r="D712" s="104">
        <v>522</v>
      </c>
      <c r="E712" s="105">
        <v>312132.73</v>
      </c>
      <c r="F712" s="87">
        <v>2</v>
      </c>
      <c r="G712" s="89">
        <f t="shared" si="36"/>
        <v>0.00381679389312977</v>
      </c>
      <c r="H712" s="90">
        <f t="shared" si="37"/>
        <v>0.440916503202326</v>
      </c>
      <c r="I712" s="98">
        <f t="shared" si="38"/>
        <v>137620</v>
      </c>
      <c r="J712" s="99" t="s">
        <v>19</v>
      </c>
      <c r="K712" s="85"/>
    </row>
    <row r="713" customFormat="1" ht="17" customHeight="1" spans="1:11">
      <c r="A713" s="85">
        <v>711</v>
      </c>
      <c r="B713" s="86">
        <v>10107004</v>
      </c>
      <c r="C713" s="87" t="s">
        <v>2502</v>
      </c>
      <c r="D713" s="104">
        <v>113</v>
      </c>
      <c r="E713" s="105">
        <v>4472.05</v>
      </c>
      <c r="F713" s="87">
        <v>1</v>
      </c>
      <c r="G713" s="89">
        <f t="shared" si="36"/>
        <v>0.0087719298245614</v>
      </c>
      <c r="H713" s="90">
        <f t="shared" si="37"/>
        <v>0.364211612622888</v>
      </c>
      <c r="I713" s="98">
        <f t="shared" si="38"/>
        <v>1620</v>
      </c>
      <c r="J713" s="99" t="s">
        <v>19</v>
      </c>
      <c r="K713" s="87"/>
    </row>
    <row r="714" customFormat="1" ht="17" customHeight="1" spans="1:11">
      <c r="A714" s="85">
        <v>712</v>
      </c>
      <c r="B714" s="86" t="s">
        <v>2503</v>
      </c>
      <c r="C714" s="87" t="s">
        <v>2504</v>
      </c>
      <c r="D714" s="104">
        <v>42</v>
      </c>
      <c r="E714" s="105">
        <v>36531.88</v>
      </c>
      <c r="F714" s="87">
        <v>0</v>
      </c>
      <c r="G714" s="89">
        <f t="shared" si="36"/>
        <v>0</v>
      </c>
      <c r="H714" s="90">
        <f t="shared" si="37"/>
        <v>0.5</v>
      </c>
      <c r="I714" s="98">
        <f t="shared" si="38"/>
        <v>18260</v>
      </c>
      <c r="J714" s="99" t="s">
        <v>19</v>
      </c>
      <c r="K714" s="87"/>
    </row>
    <row r="715" customFormat="1" ht="17" customHeight="1" spans="1:11">
      <c r="A715" s="85">
        <v>713</v>
      </c>
      <c r="B715" s="86" t="s">
        <v>2505</v>
      </c>
      <c r="C715" s="87" t="s">
        <v>2506</v>
      </c>
      <c r="D715" s="104">
        <v>105</v>
      </c>
      <c r="E715" s="105">
        <v>29780.32</v>
      </c>
      <c r="F715" s="87">
        <v>2</v>
      </c>
      <c r="G715" s="89">
        <f t="shared" si="36"/>
        <v>0.0186915887850467</v>
      </c>
      <c r="H715" s="90">
        <f t="shared" si="37"/>
        <v>0.210656520355314</v>
      </c>
      <c r="I715" s="98">
        <f t="shared" si="38"/>
        <v>6270</v>
      </c>
      <c r="J715" s="99" t="s">
        <v>14</v>
      </c>
      <c r="K715" s="87"/>
    </row>
    <row r="716" customFormat="1" ht="17" customHeight="1" spans="1:11">
      <c r="A716" s="85">
        <v>714</v>
      </c>
      <c r="B716" s="86" t="s">
        <v>2507</v>
      </c>
      <c r="C716" s="87" t="s">
        <v>2508</v>
      </c>
      <c r="D716" s="104">
        <v>5501</v>
      </c>
      <c r="E716" s="105">
        <v>2438205.23</v>
      </c>
      <c r="F716" s="87">
        <v>30</v>
      </c>
      <c r="G716" s="89">
        <f t="shared" si="36"/>
        <v>0.00542397396492497</v>
      </c>
      <c r="H716" s="90">
        <f t="shared" si="37"/>
        <v>0.416037554722524</v>
      </c>
      <c r="I716" s="98">
        <f t="shared" si="38"/>
        <v>1014380</v>
      </c>
      <c r="J716" s="99" t="s">
        <v>14</v>
      </c>
      <c r="K716" s="87"/>
    </row>
    <row r="717" customFormat="1" ht="17" customHeight="1" spans="1:11">
      <c r="A717" s="85">
        <v>715</v>
      </c>
      <c r="B717" s="246" t="s">
        <v>2509</v>
      </c>
      <c r="C717" s="87" t="s">
        <v>2510</v>
      </c>
      <c r="D717" s="104">
        <v>164</v>
      </c>
      <c r="E717" s="105">
        <v>66237.64</v>
      </c>
      <c r="F717" s="132">
        <v>3</v>
      </c>
      <c r="G717" s="89">
        <f t="shared" si="36"/>
        <v>0.0179640718562874</v>
      </c>
      <c r="H717" s="90">
        <f t="shared" si="37"/>
        <v>0.221918392317532</v>
      </c>
      <c r="I717" s="98">
        <f t="shared" si="38"/>
        <v>14690</v>
      </c>
      <c r="J717" s="99" t="s">
        <v>19</v>
      </c>
      <c r="K717" s="87"/>
    </row>
    <row r="718" customFormat="1" ht="17" customHeight="1" spans="1:11">
      <c r="A718" s="133" t="s">
        <v>224</v>
      </c>
      <c r="B718" s="133"/>
      <c r="C718" s="133"/>
      <c r="D718" s="134">
        <f>SUM(D3:D717)</f>
        <v>116073</v>
      </c>
      <c r="E718" s="135">
        <f>SUM(E3:E717)</f>
        <v>58436944.72</v>
      </c>
      <c r="F718" s="134">
        <f>SUM(F3:F717)</f>
        <v>392</v>
      </c>
      <c r="G718" s="136" t="s">
        <v>225</v>
      </c>
      <c r="H718" s="136" t="s">
        <v>225</v>
      </c>
      <c r="I718" s="134">
        <f>SUM(I3:I717)</f>
        <v>26505750</v>
      </c>
      <c r="J718" s="135" t="s">
        <v>225</v>
      </c>
      <c r="K718" s="135" t="s">
        <v>225</v>
      </c>
    </row>
  </sheetData>
  <mergeCells count="2">
    <mergeCell ref="A1:K1"/>
    <mergeCell ref="A718:C718"/>
  </mergeCells>
  <hyperlinks>
    <hyperlink ref="A215" r:id="rId1" display="213"/>
  </hyperlink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0"/>
  <sheetViews>
    <sheetView workbookViewId="0">
      <selection activeCell="N51" sqref="N51"/>
    </sheetView>
  </sheetViews>
  <sheetFormatPr defaultColWidth="9" defaultRowHeight="13.5"/>
  <cols>
    <col min="1" max="1" width="3.125" style="1" customWidth="1"/>
    <col min="2" max="2" width="8.25" style="1" customWidth="1"/>
    <col min="3" max="3" width="7.875" style="6" customWidth="1"/>
    <col min="4" max="4" width="5.5" style="1" customWidth="1"/>
    <col min="5" max="5" width="5.125" style="1" customWidth="1"/>
    <col min="6" max="6" width="4.5" style="6" customWidth="1"/>
    <col min="7" max="7" width="9" style="6" customWidth="1"/>
    <col min="8" max="8" width="4.25" style="6" customWidth="1"/>
    <col min="9" max="9" width="5.75" style="7" customWidth="1"/>
    <col min="10" max="10" width="5" style="6" customWidth="1"/>
    <col min="11" max="11" width="5.625" style="6" customWidth="1"/>
    <col min="12" max="12" width="28.875" style="6" customWidth="1"/>
    <col min="13" max="13" width="4.5" style="8" customWidth="1"/>
    <col min="14" max="14" width="9.125" style="6" customWidth="1"/>
    <col min="15" max="15" width="4.125" style="9" customWidth="1"/>
    <col min="16" max="17" width="5" style="6" customWidth="1"/>
    <col min="18" max="18" width="6.25" style="6" customWidth="1"/>
    <col min="19" max="19" width="4.625" style="1" customWidth="1"/>
    <col min="20" max="20" width="6.5" style="1" customWidth="1"/>
    <col min="21" max="23" width="9" style="1"/>
    <col min="24" max="24" width="10.125" style="1"/>
    <col min="25" max="16361" width="9" style="1"/>
    <col min="16362" max="16362" width="9" style="2"/>
    <col min="16363" max="16381" width="9" style="10"/>
    <col min="16382" max="16384" width="9" style="11"/>
  </cols>
  <sheetData>
    <row r="1" s="1" customFormat="1" ht="18" customHeight="1" spans="1:20">
      <c r="A1" s="12" t="s">
        <v>2511</v>
      </c>
      <c r="B1" s="12"/>
      <c r="C1" s="13"/>
      <c r="D1" s="12"/>
      <c r="E1" s="12"/>
      <c r="F1" s="13"/>
      <c r="G1" s="13"/>
      <c r="H1" s="13"/>
      <c r="I1" s="50"/>
      <c r="J1" s="13"/>
      <c r="K1" s="13"/>
      <c r="L1" s="13"/>
      <c r="M1" s="51"/>
      <c r="N1" s="13"/>
      <c r="O1" s="13"/>
      <c r="P1" s="13"/>
      <c r="Q1" s="13"/>
      <c r="R1" s="13"/>
      <c r="S1" s="12"/>
      <c r="T1" s="12"/>
    </row>
    <row r="2" s="1" customFormat="1" ht="12.95" customHeight="1" spans="1:20">
      <c r="A2" s="14" t="s">
        <v>1</v>
      </c>
      <c r="B2" s="15" t="s">
        <v>2</v>
      </c>
      <c r="C2" s="14" t="s">
        <v>3</v>
      </c>
      <c r="D2" s="14" t="s">
        <v>2512</v>
      </c>
      <c r="E2" s="14" t="s">
        <v>2513</v>
      </c>
      <c r="F2" s="16" t="s">
        <v>2514</v>
      </c>
      <c r="G2" s="16"/>
      <c r="H2" s="16"/>
      <c r="I2" s="52"/>
      <c r="J2" s="16"/>
      <c r="K2" s="16"/>
      <c r="L2" s="16"/>
      <c r="M2" s="19"/>
      <c r="N2" s="16"/>
      <c r="O2" s="16"/>
      <c r="P2" s="16"/>
      <c r="Q2" s="16"/>
      <c r="R2" s="16"/>
      <c r="S2" s="14" t="s">
        <v>2515</v>
      </c>
      <c r="T2" s="14" t="s">
        <v>2516</v>
      </c>
    </row>
    <row r="3" s="2" customFormat="1" ht="14" customHeight="1" spans="1:20">
      <c r="A3" s="14"/>
      <c r="B3" s="15"/>
      <c r="C3" s="14"/>
      <c r="D3" s="14"/>
      <c r="E3" s="14"/>
      <c r="F3" s="16" t="s">
        <v>2517</v>
      </c>
      <c r="G3" s="16"/>
      <c r="H3" s="16"/>
      <c r="I3" s="52"/>
      <c r="J3" s="16"/>
      <c r="K3" s="16"/>
      <c r="L3" s="16" t="s">
        <v>2518</v>
      </c>
      <c r="M3" s="19"/>
      <c r="N3" s="16"/>
      <c r="O3" s="16"/>
      <c r="P3" s="16"/>
      <c r="Q3" s="16"/>
      <c r="R3" s="16"/>
      <c r="S3" s="14"/>
      <c r="T3" s="14"/>
    </row>
    <row r="4" s="2" customFormat="1" ht="21" customHeight="1" spans="1:20">
      <c r="A4" s="14"/>
      <c r="B4" s="15"/>
      <c r="C4" s="14"/>
      <c r="D4" s="14"/>
      <c r="E4" s="14"/>
      <c r="F4" s="17" t="s">
        <v>2519</v>
      </c>
      <c r="G4" s="17" t="s">
        <v>2520</v>
      </c>
      <c r="H4" s="17" t="s">
        <v>2521</v>
      </c>
      <c r="I4" s="53" t="s">
        <v>2522</v>
      </c>
      <c r="J4" s="17" t="s">
        <v>2523</v>
      </c>
      <c r="K4" s="17" t="s">
        <v>2524</v>
      </c>
      <c r="L4" s="17" t="s">
        <v>2525</v>
      </c>
      <c r="M4" s="54" t="s">
        <v>2519</v>
      </c>
      <c r="N4" s="17" t="s">
        <v>2520</v>
      </c>
      <c r="O4" s="55" t="s">
        <v>2521</v>
      </c>
      <c r="P4" s="17" t="s">
        <v>2522</v>
      </c>
      <c r="Q4" s="17" t="s">
        <v>2523</v>
      </c>
      <c r="R4" s="17" t="s">
        <v>2526</v>
      </c>
      <c r="S4" s="14"/>
      <c r="T4" s="14"/>
    </row>
    <row r="5" s="1" customFormat="1" ht="19" customHeight="1" spans="1:16381">
      <c r="A5" s="16" t="s">
        <v>2527</v>
      </c>
      <c r="B5" s="18">
        <v>10052699</v>
      </c>
      <c r="C5" s="18" t="s">
        <v>2528</v>
      </c>
      <c r="D5" s="18" t="s">
        <v>2529</v>
      </c>
      <c r="E5" s="16" t="s">
        <v>2530</v>
      </c>
      <c r="F5" s="19">
        <v>7</v>
      </c>
      <c r="G5" s="20">
        <v>3667.2</v>
      </c>
      <c r="H5" s="16" t="s">
        <v>1705</v>
      </c>
      <c r="I5" s="56">
        <f>H5/(H5+F5)*100%</f>
        <v>0</v>
      </c>
      <c r="J5" s="57">
        <f>(3.14%-I5)/3.14%*50%</f>
        <v>0.5</v>
      </c>
      <c r="K5" s="52">
        <f>ROUNDDOWN(J5*G5,-1)</f>
        <v>1830</v>
      </c>
      <c r="L5" s="16" t="s">
        <v>2531</v>
      </c>
      <c r="M5" s="19">
        <v>4</v>
      </c>
      <c r="N5" s="19">
        <v>1151.9</v>
      </c>
      <c r="O5" s="58">
        <v>0</v>
      </c>
      <c r="P5" s="56">
        <f t="shared" ref="P5:P11" si="0">O5/(O5+M5)*100%</f>
        <v>0</v>
      </c>
      <c r="Q5" s="57">
        <f>(3.14%-P5)/3.14%*50%</f>
        <v>0.5</v>
      </c>
      <c r="R5" s="52">
        <f t="shared" ref="R5:R11" si="1">ROUNDDOWN(Q5*N5,-1)</f>
        <v>570</v>
      </c>
      <c r="S5" s="18" t="s">
        <v>19</v>
      </c>
      <c r="T5" s="70">
        <f>K5+K6+R5+R6+R7+R8+R9+R10+R11</f>
        <v>82870</v>
      </c>
      <c r="XEH5" s="2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</row>
    <row r="6" s="1" customFormat="1" ht="19" customHeight="1" spans="1:16381">
      <c r="A6" s="18" t="s">
        <v>2532</v>
      </c>
      <c r="B6" s="21"/>
      <c r="C6" s="21"/>
      <c r="D6" s="21"/>
      <c r="E6" s="18" t="s">
        <v>2533</v>
      </c>
      <c r="F6" s="22">
        <v>8</v>
      </c>
      <c r="G6" s="23">
        <v>3974.4</v>
      </c>
      <c r="H6" s="18" t="s">
        <v>1705</v>
      </c>
      <c r="I6" s="56">
        <f>H6/(H6+F6)*100%</f>
        <v>0</v>
      </c>
      <c r="J6" s="59">
        <f>(3.29%-I6)/3.29%*50%</f>
        <v>0.5</v>
      </c>
      <c r="K6" s="60">
        <f>ROUNDDOWN(J6*G6,-1)</f>
        <v>1980</v>
      </c>
      <c r="L6" s="16" t="s">
        <v>2531</v>
      </c>
      <c r="M6" s="19">
        <v>5</v>
      </c>
      <c r="N6" s="19">
        <v>2706.96</v>
      </c>
      <c r="O6" s="58">
        <v>0</v>
      </c>
      <c r="P6" s="56">
        <f t="shared" si="0"/>
        <v>0</v>
      </c>
      <c r="Q6" s="63">
        <f>(3.29%-P6)/3.29%*50%</f>
        <v>0.5</v>
      </c>
      <c r="R6" s="52">
        <f t="shared" si="1"/>
        <v>1350</v>
      </c>
      <c r="S6" s="21"/>
      <c r="T6" s="71"/>
      <c r="XEH6" s="2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</row>
    <row r="7" s="1" customFormat="1" ht="19" customHeight="1" spans="1:16381">
      <c r="A7" s="24"/>
      <c r="B7" s="21"/>
      <c r="C7" s="21"/>
      <c r="D7" s="21"/>
      <c r="E7" s="25"/>
      <c r="F7" s="25"/>
      <c r="G7" s="26"/>
      <c r="H7" s="24"/>
      <c r="I7" s="56"/>
      <c r="J7" s="61"/>
      <c r="K7" s="62"/>
      <c r="L7" s="16" t="s">
        <v>2534</v>
      </c>
      <c r="M7" s="19">
        <v>77</v>
      </c>
      <c r="N7" s="14">
        <v>35815.53</v>
      </c>
      <c r="O7" s="58">
        <v>0</v>
      </c>
      <c r="P7" s="56">
        <f t="shared" si="0"/>
        <v>0</v>
      </c>
      <c r="Q7" s="63">
        <f>(3.29%-P7)/3.29%*50%</f>
        <v>0.5</v>
      </c>
      <c r="R7" s="52">
        <f t="shared" si="1"/>
        <v>17900</v>
      </c>
      <c r="S7" s="21"/>
      <c r="T7" s="71"/>
      <c r="XEH7" s="2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</row>
    <row r="8" s="1" customFormat="1" ht="19" customHeight="1" spans="1:16381">
      <c r="A8" s="18" t="s">
        <v>2535</v>
      </c>
      <c r="B8" s="21"/>
      <c r="C8" s="21"/>
      <c r="D8" s="21"/>
      <c r="E8" s="18" t="s">
        <v>2536</v>
      </c>
      <c r="F8" s="18" t="s">
        <v>225</v>
      </c>
      <c r="G8" s="18" t="s">
        <v>225</v>
      </c>
      <c r="H8" s="18" t="s">
        <v>225</v>
      </c>
      <c r="I8" s="60" t="s">
        <v>225</v>
      </c>
      <c r="J8" s="18" t="s">
        <v>225</v>
      </c>
      <c r="K8" s="18" t="s">
        <v>225</v>
      </c>
      <c r="L8" s="16" t="s">
        <v>2531</v>
      </c>
      <c r="M8" s="19">
        <v>5</v>
      </c>
      <c r="N8" s="19">
        <v>2035</v>
      </c>
      <c r="O8" s="58">
        <v>0</v>
      </c>
      <c r="P8" s="56">
        <f t="shared" si="0"/>
        <v>0</v>
      </c>
      <c r="Q8" s="63">
        <f>(3.24%-P8)/3.24%*50%</f>
        <v>0.5</v>
      </c>
      <c r="R8" s="52">
        <f t="shared" si="1"/>
        <v>1010</v>
      </c>
      <c r="S8" s="21"/>
      <c r="T8" s="71"/>
      <c r="XEH8" s="2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</row>
    <row r="9" s="1" customFormat="1" ht="19" customHeight="1" spans="1:16381">
      <c r="A9" s="24"/>
      <c r="B9" s="21"/>
      <c r="C9" s="21"/>
      <c r="D9" s="21"/>
      <c r="E9" s="25"/>
      <c r="F9" s="24"/>
      <c r="G9" s="24"/>
      <c r="H9" s="24"/>
      <c r="I9" s="62"/>
      <c r="J9" s="24"/>
      <c r="K9" s="24"/>
      <c r="L9" s="16" t="s">
        <v>2534</v>
      </c>
      <c r="M9" s="54">
        <v>77</v>
      </c>
      <c r="N9" s="17">
        <v>68065.23</v>
      </c>
      <c r="O9" s="58">
        <v>0</v>
      </c>
      <c r="P9" s="56">
        <f t="shared" si="0"/>
        <v>0</v>
      </c>
      <c r="Q9" s="63">
        <f>(3.24%-P9)/3.24%*50%</f>
        <v>0.5</v>
      </c>
      <c r="R9" s="52">
        <f t="shared" si="1"/>
        <v>34030</v>
      </c>
      <c r="S9" s="21"/>
      <c r="T9" s="71"/>
      <c r="XEH9" s="2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</row>
    <row r="10" s="1" customFormat="1" ht="19" customHeight="1" spans="1:16381">
      <c r="A10" s="18" t="s">
        <v>2537</v>
      </c>
      <c r="B10" s="21"/>
      <c r="C10" s="21"/>
      <c r="D10" s="21"/>
      <c r="E10" s="18" t="s">
        <v>2538</v>
      </c>
      <c r="F10" s="18" t="s">
        <v>225</v>
      </c>
      <c r="G10" s="18" t="s">
        <v>225</v>
      </c>
      <c r="H10" s="18" t="s">
        <v>225</v>
      </c>
      <c r="I10" s="60" t="s">
        <v>225</v>
      </c>
      <c r="J10" s="18" t="s">
        <v>225</v>
      </c>
      <c r="K10" s="18" t="s">
        <v>225</v>
      </c>
      <c r="L10" s="16" t="s">
        <v>2531</v>
      </c>
      <c r="M10" s="19">
        <v>4</v>
      </c>
      <c r="N10" s="27">
        <v>1914.14</v>
      </c>
      <c r="O10" s="58">
        <v>0</v>
      </c>
      <c r="P10" s="56">
        <f t="shared" si="0"/>
        <v>0</v>
      </c>
      <c r="Q10" s="63">
        <f>(3.23%-P10)/3.23%*50%</f>
        <v>0.5</v>
      </c>
      <c r="R10" s="52">
        <f t="shared" si="1"/>
        <v>950</v>
      </c>
      <c r="S10" s="21"/>
      <c r="T10" s="71"/>
      <c r="XEH10" s="2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</row>
    <row r="11" s="1" customFormat="1" ht="19" customHeight="1" spans="1:16381">
      <c r="A11" s="24"/>
      <c r="B11" s="25"/>
      <c r="C11" s="25"/>
      <c r="D11" s="25"/>
      <c r="E11" s="24"/>
      <c r="F11" s="24"/>
      <c r="G11" s="24"/>
      <c r="H11" s="24"/>
      <c r="I11" s="62"/>
      <c r="J11" s="24"/>
      <c r="K11" s="24"/>
      <c r="L11" s="16" t="s">
        <v>2534</v>
      </c>
      <c r="M11" s="19">
        <v>90</v>
      </c>
      <c r="N11" s="27">
        <v>46510.58</v>
      </c>
      <c r="O11" s="58">
        <v>0</v>
      </c>
      <c r="P11" s="56">
        <f t="shared" si="0"/>
        <v>0</v>
      </c>
      <c r="Q11" s="63">
        <f>(3.23%-P11)/3.23%*50%</f>
        <v>0.5</v>
      </c>
      <c r="R11" s="52">
        <f t="shared" si="1"/>
        <v>23250</v>
      </c>
      <c r="S11" s="24"/>
      <c r="T11" s="25"/>
      <c r="XEH11" s="2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  <c r="XES11" s="10"/>
      <c r="XET11" s="10"/>
      <c r="XEU11" s="10"/>
      <c r="XEV11" s="10"/>
      <c r="XEW11" s="10"/>
      <c r="XEX11" s="10"/>
      <c r="XEY11" s="10"/>
      <c r="XEZ11" s="10"/>
      <c r="XFA11" s="10"/>
    </row>
    <row r="12" s="1" customFormat="1" ht="45" customHeight="1" spans="1:16381">
      <c r="A12" s="16" t="s">
        <v>2539</v>
      </c>
      <c r="B12" s="16" t="s">
        <v>2540</v>
      </c>
      <c r="C12" s="14" t="s">
        <v>2541</v>
      </c>
      <c r="D12" s="14" t="s">
        <v>2542</v>
      </c>
      <c r="E12" s="14">
        <v>2018</v>
      </c>
      <c r="F12" s="14">
        <v>437</v>
      </c>
      <c r="G12" s="27">
        <v>147674.83</v>
      </c>
      <c r="H12" s="14">
        <v>0</v>
      </c>
      <c r="I12" s="56">
        <f t="shared" ref="I12:I30" si="2">H12/(H12+F12)*100%</f>
        <v>0</v>
      </c>
      <c r="J12" s="63">
        <f t="shared" ref="J12:J17" si="3">(3.23%-I12)/3.23%*50%</f>
        <v>0.5</v>
      </c>
      <c r="K12" s="52">
        <f t="shared" ref="K12:K30" si="4">ROUNDDOWN(J12*G12,-1)</f>
        <v>73830</v>
      </c>
      <c r="L12" s="29" t="s">
        <v>225</v>
      </c>
      <c r="M12" s="29" t="s">
        <v>225</v>
      </c>
      <c r="N12" s="29" t="s">
        <v>225</v>
      </c>
      <c r="O12" s="29" t="s">
        <v>225</v>
      </c>
      <c r="P12" s="29" t="s">
        <v>225</v>
      </c>
      <c r="Q12" s="29" t="s">
        <v>225</v>
      </c>
      <c r="R12" s="29" t="s">
        <v>225</v>
      </c>
      <c r="S12" s="72" t="s">
        <v>19</v>
      </c>
      <c r="T12" s="17">
        <f t="shared" ref="T12:T17" si="5">K12</f>
        <v>73830</v>
      </c>
      <c r="XEH12" s="2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</row>
    <row r="13" s="1" customFormat="1" ht="48" customHeight="1" spans="1:16381">
      <c r="A13" s="16" t="s">
        <v>2543</v>
      </c>
      <c r="B13" s="247" t="s">
        <v>2544</v>
      </c>
      <c r="C13" s="19" t="s">
        <v>2545</v>
      </c>
      <c r="D13" s="14" t="s">
        <v>2546</v>
      </c>
      <c r="E13" s="19">
        <v>2015</v>
      </c>
      <c r="F13" s="14">
        <v>26</v>
      </c>
      <c r="G13" s="19">
        <v>17452.89</v>
      </c>
      <c r="H13" s="16" t="s">
        <v>1705</v>
      </c>
      <c r="I13" s="56">
        <f t="shared" si="2"/>
        <v>0</v>
      </c>
      <c r="J13" s="57">
        <f>(3.14%-I13)/3.14%*50%</f>
        <v>0.5</v>
      </c>
      <c r="K13" s="52">
        <f t="shared" si="4"/>
        <v>8720</v>
      </c>
      <c r="L13" s="29" t="s">
        <v>225</v>
      </c>
      <c r="M13" s="29" t="s">
        <v>225</v>
      </c>
      <c r="N13" s="29" t="s">
        <v>225</v>
      </c>
      <c r="O13" s="29" t="s">
        <v>225</v>
      </c>
      <c r="P13" s="29" t="s">
        <v>225</v>
      </c>
      <c r="Q13" s="29" t="s">
        <v>225</v>
      </c>
      <c r="R13" s="29" t="s">
        <v>225</v>
      </c>
      <c r="S13" s="14" t="s">
        <v>19</v>
      </c>
      <c r="T13" s="17">
        <f t="shared" si="5"/>
        <v>8720</v>
      </c>
      <c r="XEH13" s="2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  <c r="XES13" s="10"/>
      <c r="XET13" s="10"/>
      <c r="XEU13" s="10"/>
      <c r="XEV13" s="10"/>
      <c r="XEW13" s="10"/>
      <c r="XEX13" s="10"/>
      <c r="XEY13" s="10"/>
      <c r="XEZ13" s="10"/>
      <c r="XFA13" s="10"/>
    </row>
    <row r="14" s="1" customFormat="1" ht="24" customHeight="1" spans="1:16381">
      <c r="A14" s="16" t="s">
        <v>2547</v>
      </c>
      <c r="B14" s="28" t="s">
        <v>2548</v>
      </c>
      <c r="C14" s="29" t="s">
        <v>2549</v>
      </c>
      <c r="D14" s="29" t="s">
        <v>2529</v>
      </c>
      <c r="E14" s="29">
        <v>2017</v>
      </c>
      <c r="F14" s="29">
        <v>209</v>
      </c>
      <c r="G14" s="30">
        <v>115180.8</v>
      </c>
      <c r="H14" s="29">
        <v>0</v>
      </c>
      <c r="I14" s="56">
        <f t="shared" si="2"/>
        <v>0</v>
      </c>
      <c r="J14" s="57">
        <f>(3.24%-I14)/3.24%*50%</f>
        <v>0.5</v>
      </c>
      <c r="K14" s="52">
        <f t="shared" si="4"/>
        <v>57590</v>
      </c>
      <c r="L14" s="29" t="s">
        <v>225</v>
      </c>
      <c r="M14" s="29" t="s">
        <v>225</v>
      </c>
      <c r="N14" s="29" t="s">
        <v>225</v>
      </c>
      <c r="O14" s="29" t="s">
        <v>225</v>
      </c>
      <c r="P14" s="29" t="s">
        <v>225</v>
      </c>
      <c r="Q14" s="29" t="s">
        <v>225</v>
      </c>
      <c r="R14" s="29" t="s">
        <v>225</v>
      </c>
      <c r="S14" s="73" t="s">
        <v>19</v>
      </c>
      <c r="T14" s="70">
        <f>K14+K15</f>
        <v>111750</v>
      </c>
      <c r="XEH14" s="2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  <c r="XES14" s="10"/>
      <c r="XET14" s="10"/>
      <c r="XEU14" s="10"/>
      <c r="XEV14" s="10"/>
      <c r="XEW14" s="10"/>
      <c r="XEX14" s="10"/>
      <c r="XEY14" s="10"/>
      <c r="XEZ14" s="10"/>
      <c r="XFA14" s="10"/>
    </row>
    <row r="15" s="1" customFormat="1" ht="24" customHeight="1" spans="1:16381">
      <c r="A15" s="16" t="s">
        <v>2550</v>
      </c>
      <c r="B15" s="28"/>
      <c r="C15" s="29"/>
      <c r="D15" s="29"/>
      <c r="E15" s="28" t="s">
        <v>2538</v>
      </c>
      <c r="F15" s="29">
        <v>189</v>
      </c>
      <c r="G15" s="31">
        <v>108339.88</v>
      </c>
      <c r="H15" s="29">
        <v>0</v>
      </c>
      <c r="I15" s="56">
        <f t="shared" si="2"/>
        <v>0</v>
      </c>
      <c r="J15" s="57">
        <f t="shared" si="3"/>
        <v>0.5</v>
      </c>
      <c r="K15" s="52">
        <f t="shared" si="4"/>
        <v>54160</v>
      </c>
      <c r="L15" s="29" t="s">
        <v>225</v>
      </c>
      <c r="M15" s="29" t="s">
        <v>225</v>
      </c>
      <c r="N15" s="29" t="s">
        <v>225</v>
      </c>
      <c r="O15" s="29" t="s">
        <v>225</v>
      </c>
      <c r="P15" s="29" t="s">
        <v>225</v>
      </c>
      <c r="Q15" s="29" t="s">
        <v>225</v>
      </c>
      <c r="R15" s="29" t="s">
        <v>225</v>
      </c>
      <c r="S15" s="74"/>
      <c r="T15" s="25"/>
      <c r="XEH15" s="2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  <c r="XES15" s="10"/>
      <c r="XET15" s="10"/>
      <c r="XEU15" s="10"/>
      <c r="XEV15" s="10"/>
      <c r="XEW15" s="10"/>
      <c r="XEX15" s="10"/>
      <c r="XEY15" s="10"/>
      <c r="XEZ15" s="10"/>
      <c r="XFA15" s="10"/>
    </row>
    <row r="16" s="1" customFormat="1" ht="45" customHeight="1" spans="1:16381">
      <c r="A16" s="16" t="s">
        <v>2551</v>
      </c>
      <c r="B16" s="32" t="s">
        <v>2552</v>
      </c>
      <c r="C16" s="33" t="s">
        <v>2553</v>
      </c>
      <c r="D16" s="14" t="s">
        <v>2546</v>
      </c>
      <c r="E16" s="33">
        <v>2017</v>
      </c>
      <c r="F16" s="14">
        <v>197</v>
      </c>
      <c r="G16" s="34">
        <v>58784</v>
      </c>
      <c r="H16" s="29">
        <v>0</v>
      </c>
      <c r="I16" s="56">
        <f t="shared" si="2"/>
        <v>0</v>
      </c>
      <c r="J16" s="57">
        <f>(3.24%-I16)/3.24%*50%</f>
        <v>0.5</v>
      </c>
      <c r="K16" s="52">
        <f t="shared" si="4"/>
        <v>29390</v>
      </c>
      <c r="L16" s="29" t="s">
        <v>225</v>
      </c>
      <c r="M16" s="29" t="s">
        <v>225</v>
      </c>
      <c r="N16" s="29" t="s">
        <v>225</v>
      </c>
      <c r="O16" s="29" t="s">
        <v>225</v>
      </c>
      <c r="P16" s="29" t="s">
        <v>225</v>
      </c>
      <c r="Q16" s="29" t="s">
        <v>225</v>
      </c>
      <c r="R16" s="29" t="s">
        <v>225</v>
      </c>
      <c r="S16" s="14" t="s">
        <v>19</v>
      </c>
      <c r="T16" s="17">
        <f t="shared" si="5"/>
        <v>29390</v>
      </c>
      <c r="XEH16" s="2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  <c r="XES16" s="10"/>
      <c r="XET16" s="10"/>
      <c r="XEU16" s="10"/>
      <c r="XEV16" s="10"/>
      <c r="XEW16" s="10"/>
      <c r="XEX16" s="10"/>
      <c r="XEY16" s="10"/>
      <c r="XEZ16" s="10"/>
      <c r="XFA16" s="10"/>
    </row>
    <row r="17" s="1" customFormat="1" ht="42" customHeight="1" spans="1:16381">
      <c r="A17" s="16" t="s">
        <v>2554</v>
      </c>
      <c r="B17" s="16" t="s">
        <v>2555</v>
      </c>
      <c r="C17" s="14" t="s">
        <v>2556</v>
      </c>
      <c r="D17" s="14" t="s">
        <v>2529</v>
      </c>
      <c r="E17" s="14">
        <v>2018</v>
      </c>
      <c r="F17" s="14">
        <v>171</v>
      </c>
      <c r="G17" s="27">
        <v>43758.13</v>
      </c>
      <c r="H17" s="29">
        <v>0</v>
      </c>
      <c r="I17" s="56">
        <f t="shared" si="2"/>
        <v>0</v>
      </c>
      <c r="J17" s="57">
        <f t="shared" si="3"/>
        <v>0.5</v>
      </c>
      <c r="K17" s="52">
        <f t="shared" si="4"/>
        <v>21870</v>
      </c>
      <c r="L17" s="29" t="s">
        <v>225</v>
      </c>
      <c r="M17" s="29" t="s">
        <v>225</v>
      </c>
      <c r="N17" s="29" t="s">
        <v>225</v>
      </c>
      <c r="O17" s="29" t="s">
        <v>225</v>
      </c>
      <c r="P17" s="29" t="s">
        <v>225</v>
      </c>
      <c r="Q17" s="29" t="s">
        <v>225</v>
      </c>
      <c r="R17" s="29" t="s">
        <v>225</v>
      </c>
      <c r="S17" s="72" t="s">
        <v>19</v>
      </c>
      <c r="T17" s="17">
        <f t="shared" si="5"/>
        <v>21870</v>
      </c>
      <c r="XEH17" s="2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  <c r="XES17" s="10"/>
      <c r="XET17" s="10"/>
      <c r="XEU17" s="10"/>
      <c r="XEV17" s="10"/>
      <c r="XEW17" s="10"/>
      <c r="XEX17" s="10"/>
      <c r="XEY17" s="10"/>
      <c r="XEZ17" s="10"/>
      <c r="XFA17" s="10"/>
    </row>
    <row r="18" s="1" customFormat="1" ht="15" customHeight="1" spans="1:16381">
      <c r="A18" s="16" t="s">
        <v>2557</v>
      </c>
      <c r="B18" s="35" t="s">
        <v>2558</v>
      </c>
      <c r="C18" s="35" t="s">
        <v>2559</v>
      </c>
      <c r="D18" s="35" t="s">
        <v>2546</v>
      </c>
      <c r="E18" s="14">
        <v>2016</v>
      </c>
      <c r="F18" s="14">
        <v>34</v>
      </c>
      <c r="G18" s="36">
        <v>3155</v>
      </c>
      <c r="H18" s="29">
        <v>0</v>
      </c>
      <c r="I18" s="56">
        <f t="shared" si="2"/>
        <v>0</v>
      </c>
      <c r="J18" s="57">
        <f>(3.29%-I18)/3.29%*50%</f>
        <v>0.5</v>
      </c>
      <c r="K18" s="52">
        <f t="shared" si="4"/>
        <v>1570</v>
      </c>
      <c r="L18" s="29" t="s">
        <v>225</v>
      </c>
      <c r="M18" s="29" t="s">
        <v>225</v>
      </c>
      <c r="N18" s="29" t="s">
        <v>225</v>
      </c>
      <c r="O18" s="29" t="s">
        <v>225</v>
      </c>
      <c r="P18" s="29" t="s">
        <v>225</v>
      </c>
      <c r="Q18" s="29" t="s">
        <v>225</v>
      </c>
      <c r="R18" s="29" t="s">
        <v>225</v>
      </c>
      <c r="S18" s="35" t="s">
        <v>19</v>
      </c>
      <c r="T18" s="70">
        <f>K18+K19+K20</f>
        <v>19890</v>
      </c>
      <c r="XEH18" s="2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0"/>
      <c r="XEX18" s="10"/>
      <c r="XEY18" s="10"/>
      <c r="XEZ18" s="10"/>
      <c r="XFA18" s="10"/>
    </row>
    <row r="19" s="1" customFormat="1" ht="15" customHeight="1" spans="1:16381">
      <c r="A19" s="16" t="s">
        <v>2560</v>
      </c>
      <c r="B19" s="37"/>
      <c r="C19" s="37"/>
      <c r="D19" s="37"/>
      <c r="E19" s="14">
        <v>2017</v>
      </c>
      <c r="F19" s="14">
        <v>62</v>
      </c>
      <c r="G19" s="27">
        <v>28395</v>
      </c>
      <c r="H19" s="29">
        <v>0</v>
      </c>
      <c r="I19" s="56">
        <f t="shared" si="2"/>
        <v>0</v>
      </c>
      <c r="J19" s="57">
        <f>(3.23%-I19)/3.23%*50%</f>
        <v>0.5</v>
      </c>
      <c r="K19" s="52">
        <f t="shared" si="4"/>
        <v>14190</v>
      </c>
      <c r="L19" s="29" t="s">
        <v>225</v>
      </c>
      <c r="M19" s="29" t="s">
        <v>225</v>
      </c>
      <c r="N19" s="29" t="s">
        <v>225</v>
      </c>
      <c r="O19" s="29" t="s">
        <v>225</v>
      </c>
      <c r="P19" s="29" t="s">
        <v>225</v>
      </c>
      <c r="Q19" s="29" t="s">
        <v>225</v>
      </c>
      <c r="R19" s="29" t="s">
        <v>225</v>
      </c>
      <c r="S19" s="37"/>
      <c r="T19" s="71"/>
      <c r="XEH19" s="2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  <c r="XES19" s="10"/>
      <c r="XET19" s="10"/>
      <c r="XEU19" s="10"/>
      <c r="XEV19" s="10"/>
      <c r="XEW19" s="10"/>
      <c r="XEX19" s="10"/>
      <c r="XEY19" s="10"/>
      <c r="XEZ19" s="10"/>
      <c r="XFA19" s="10"/>
    </row>
    <row r="20" s="1" customFormat="1" ht="15" customHeight="1" spans="1:16381">
      <c r="A20" s="16" t="s">
        <v>2561</v>
      </c>
      <c r="B20" s="38"/>
      <c r="C20" s="38"/>
      <c r="D20" s="38"/>
      <c r="E20" s="14">
        <v>2018</v>
      </c>
      <c r="F20" s="14">
        <v>54</v>
      </c>
      <c r="G20" s="20">
        <v>18853</v>
      </c>
      <c r="H20" s="29">
        <v>1</v>
      </c>
      <c r="I20" s="56">
        <f t="shared" si="2"/>
        <v>0.0181818181818182</v>
      </c>
      <c r="J20" s="57">
        <f>(3.24%-I20)/3.24%*50%</f>
        <v>0.219416386083053</v>
      </c>
      <c r="K20" s="52">
        <f t="shared" si="4"/>
        <v>4130</v>
      </c>
      <c r="L20" s="29" t="s">
        <v>225</v>
      </c>
      <c r="M20" s="29" t="s">
        <v>225</v>
      </c>
      <c r="N20" s="29" t="s">
        <v>225</v>
      </c>
      <c r="O20" s="29" t="s">
        <v>225</v>
      </c>
      <c r="P20" s="29" t="s">
        <v>225</v>
      </c>
      <c r="Q20" s="29" t="s">
        <v>225</v>
      </c>
      <c r="R20" s="29" t="s">
        <v>225</v>
      </c>
      <c r="S20" s="38"/>
      <c r="T20" s="25"/>
      <c r="XEH20" s="2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  <c r="XES20" s="10"/>
      <c r="XET20" s="10"/>
      <c r="XEU20" s="10"/>
      <c r="XEV20" s="10"/>
      <c r="XEW20" s="10"/>
      <c r="XEX20" s="10"/>
      <c r="XEY20" s="10"/>
      <c r="XEZ20" s="10"/>
      <c r="XFA20" s="10"/>
    </row>
    <row r="21" s="1" customFormat="1" ht="12" customHeight="1" spans="1:16381">
      <c r="A21" s="16" t="s">
        <v>2562</v>
      </c>
      <c r="B21" s="248" t="s">
        <v>2563</v>
      </c>
      <c r="C21" s="35" t="s">
        <v>2564</v>
      </c>
      <c r="D21" s="39" t="s">
        <v>2546</v>
      </c>
      <c r="E21" s="14">
        <v>2015</v>
      </c>
      <c r="F21" s="19">
        <v>11</v>
      </c>
      <c r="G21" s="19">
        <v>17360.68</v>
      </c>
      <c r="H21" s="29" t="s">
        <v>1705</v>
      </c>
      <c r="I21" s="56">
        <f t="shared" si="2"/>
        <v>0</v>
      </c>
      <c r="J21" s="57">
        <f>(3.14%-I21)/3.14%*50%</f>
        <v>0.5</v>
      </c>
      <c r="K21" s="52">
        <f t="shared" si="4"/>
        <v>8680</v>
      </c>
      <c r="L21" s="29" t="s">
        <v>225</v>
      </c>
      <c r="M21" s="29" t="s">
        <v>225</v>
      </c>
      <c r="N21" s="29" t="s">
        <v>225</v>
      </c>
      <c r="O21" s="29" t="s">
        <v>225</v>
      </c>
      <c r="P21" s="29" t="s">
        <v>225</v>
      </c>
      <c r="Q21" s="29" t="s">
        <v>225</v>
      </c>
      <c r="R21" s="29" t="s">
        <v>225</v>
      </c>
      <c r="S21" s="35" t="s">
        <v>19</v>
      </c>
      <c r="T21" s="70">
        <f>K21+K22+K23+K24</f>
        <v>30930</v>
      </c>
      <c r="XEH21" s="2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  <c r="XES21" s="10"/>
      <c r="XET21" s="10"/>
      <c r="XEU21" s="10"/>
      <c r="XEV21" s="10"/>
      <c r="XEW21" s="10"/>
      <c r="XEX21" s="10"/>
      <c r="XEY21" s="10"/>
      <c r="XEZ21" s="10"/>
      <c r="XFA21" s="10"/>
    </row>
    <row r="22" s="1" customFormat="1" ht="12" customHeight="1" spans="1:16381">
      <c r="A22" s="16" t="s">
        <v>2565</v>
      </c>
      <c r="B22" s="37"/>
      <c r="C22" s="37"/>
      <c r="D22" s="40"/>
      <c r="E22" s="14">
        <v>2016</v>
      </c>
      <c r="F22" s="19">
        <v>16</v>
      </c>
      <c r="G22" s="19">
        <v>16100.94</v>
      </c>
      <c r="H22" s="29" t="s">
        <v>1705</v>
      </c>
      <c r="I22" s="56">
        <f t="shared" si="2"/>
        <v>0</v>
      </c>
      <c r="J22" s="57">
        <f>(3.29%-I22)/3.29%*50%</f>
        <v>0.5</v>
      </c>
      <c r="K22" s="52">
        <f t="shared" si="4"/>
        <v>8050</v>
      </c>
      <c r="L22" s="29" t="s">
        <v>225</v>
      </c>
      <c r="M22" s="29" t="s">
        <v>225</v>
      </c>
      <c r="N22" s="29" t="s">
        <v>225</v>
      </c>
      <c r="O22" s="29" t="s">
        <v>225</v>
      </c>
      <c r="P22" s="29" t="s">
        <v>225</v>
      </c>
      <c r="Q22" s="29" t="s">
        <v>225</v>
      </c>
      <c r="R22" s="29" t="s">
        <v>225</v>
      </c>
      <c r="S22" s="37"/>
      <c r="T22" s="71"/>
      <c r="XEH22" s="2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  <c r="XES22" s="10"/>
      <c r="XET22" s="10"/>
      <c r="XEU22" s="10"/>
      <c r="XEV22" s="10"/>
      <c r="XEW22" s="10"/>
      <c r="XEX22" s="10"/>
      <c r="XEY22" s="10"/>
      <c r="XEZ22" s="10"/>
      <c r="XFA22" s="10"/>
    </row>
    <row r="23" s="1" customFormat="1" ht="12" customHeight="1" spans="1:16381">
      <c r="A23" s="16" t="s">
        <v>2566</v>
      </c>
      <c r="B23" s="37"/>
      <c r="C23" s="37"/>
      <c r="D23" s="40"/>
      <c r="E23" s="14">
        <v>2017</v>
      </c>
      <c r="F23" s="19">
        <v>21</v>
      </c>
      <c r="G23" s="19">
        <v>15895.79</v>
      </c>
      <c r="H23" s="16" t="s">
        <v>1705</v>
      </c>
      <c r="I23" s="56">
        <f t="shared" si="2"/>
        <v>0</v>
      </c>
      <c r="J23" s="57">
        <f>(3.24%-I23)/3.24%*50%</f>
        <v>0.5</v>
      </c>
      <c r="K23" s="52">
        <f t="shared" si="4"/>
        <v>7940</v>
      </c>
      <c r="L23" s="29" t="s">
        <v>225</v>
      </c>
      <c r="M23" s="29" t="s">
        <v>225</v>
      </c>
      <c r="N23" s="29" t="s">
        <v>225</v>
      </c>
      <c r="O23" s="29" t="s">
        <v>225</v>
      </c>
      <c r="P23" s="29" t="s">
        <v>225</v>
      </c>
      <c r="Q23" s="29" t="s">
        <v>225</v>
      </c>
      <c r="R23" s="29" t="s">
        <v>225</v>
      </c>
      <c r="S23" s="37"/>
      <c r="T23" s="71"/>
      <c r="XEH23" s="2"/>
      <c r="XEI23" s="10"/>
      <c r="XEJ23" s="10"/>
      <c r="XEK23" s="10"/>
      <c r="XEL23" s="10"/>
      <c r="XEM23" s="10"/>
      <c r="XEN23" s="10"/>
      <c r="XEO23" s="10"/>
      <c r="XEP23" s="10"/>
      <c r="XEQ23" s="10"/>
      <c r="XER23" s="10"/>
      <c r="XES23" s="10"/>
      <c r="XET23" s="10"/>
      <c r="XEU23" s="10"/>
      <c r="XEV23" s="10"/>
      <c r="XEW23" s="10"/>
      <c r="XEX23" s="10"/>
      <c r="XEY23" s="10"/>
      <c r="XEZ23" s="10"/>
      <c r="XFA23" s="10"/>
    </row>
    <row r="24" s="3" customFormat="1" ht="12" customHeight="1" spans="1:16381">
      <c r="A24" s="16" t="s">
        <v>2567</v>
      </c>
      <c r="B24" s="38"/>
      <c r="C24" s="38"/>
      <c r="D24" s="40"/>
      <c r="E24" s="14">
        <v>2018</v>
      </c>
      <c r="F24" s="19">
        <v>23</v>
      </c>
      <c r="G24" s="19">
        <v>12531.55</v>
      </c>
      <c r="H24" s="16" t="s">
        <v>1705</v>
      </c>
      <c r="I24" s="56">
        <f t="shared" si="2"/>
        <v>0</v>
      </c>
      <c r="J24" s="57">
        <f>(3.23%-I24)/3.23%*50%</f>
        <v>0.5</v>
      </c>
      <c r="K24" s="52">
        <f t="shared" si="4"/>
        <v>6260</v>
      </c>
      <c r="L24" s="29" t="s">
        <v>225</v>
      </c>
      <c r="M24" s="29" t="s">
        <v>225</v>
      </c>
      <c r="N24" s="29" t="s">
        <v>225</v>
      </c>
      <c r="O24" s="29" t="s">
        <v>225</v>
      </c>
      <c r="P24" s="29" t="s">
        <v>225</v>
      </c>
      <c r="Q24" s="29" t="s">
        <v>225</v>
      </c>
      <c r="R24" s="29" t="s">
        <v>225</v>
      </c>
      <c r="S24" s="38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2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</row>
    <row r="25" s="4" customFormat="1" ht="13" customHeight="1" spans="1:16381">
      <c r="A25" s="16" t="s">
        <v>2568</v>
      </c>
      <c r="B25" s="248" t="s">
        <v>2569</v>
      </c>
      <c r="C25" s="35" t="s">
        <v>2570</v>
      </c>
      <c r="D25" s="37" t="s">
        <v>2546</v>
      </c>
      <c r="E25" s="14">
        <v>2015</v>
      </c>
      <c r="F25" s="41">
        <v>204</v>
      </c>
      <c r="G25" s="41">
        <v>171301.54</v>
      </c>
      <c r="H25" s="16" t="s">
        <v>1705</v>
      </c>
      <c r="I25" s="56">
        <f t="shared" si="2"/>
        <v>0</v>
      </c>
      <c r="J25" s="57">
        <f>(3.14%-I25)/3.14%*50%</f>
        <v>0.5</v>
      </c>
      <c r="K25" s="52">
        <f t="shared" si="4"/>
        <v>85650</v>
      </c>
      <c r="L25" s="29" t="s">
        <v>225</v>
      </c>
      <c r="M25" s="29" t="s">
        <v>225</v>
      </c>
      <c r="N25" s="29" t="s">
        <v>225</v>
      </c>
      <c r="O25" s="29" t="s">
        <v>225</v>
      </c>
      <c r="P25" s="29" t="s">
        <v>225</v>
      </c>
      <c r="Q25" s="29" t="s">
        <v>225</v>
      </c>
      <c r="R25" s="29" t="s">
        <v>225</v>
      </c>
      <c r="S25" s="35" t="s">
        <v>19</v>
      </c>
      <c r="T25" s="35">
        <f>K25+K26+K27</f>
        <v>223050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2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  <c r="XFA25" s="10"/>
    </row>
    <row r="26" s="4" customFormat="1" ht="13" customHeight="1" spans="1:16381">
      <c r="A26" s="16" t="s">
        <v>2571</v>
      </c>
      <c r="B26" s="37"/>
      <c r="C26" s="37"/>
      <c r="D26" s="37"/>
      <c r="E26" s="14">
        <v>2016</v>
      </c>
      <c r="F26" s="42">
        <v>197</v>
      </c>
      <c r="G26" s="43">
        <v>162572.9</v>
      </c>
      <c r="H26" s="16" t="s">
        <v>1705</v>
      </c>
      <c r="I26" s="56">
        <f t="shared" si="2"/>
        <v>0</v>
      </c>
      <c r="J26" s="57">
        <f>(3.29%-I26)/3.29%*50%</f>
        <v>0.5</v>
      </c>
      <c r="K26" s="52">
        <f t="shared" si="4"/>
        <v>81280</v>
      </c>
      <c r="L26" s="29" t="s">
        <v>225</v>
      </c>
      <c r="M26" s="29" t="s">
        <v>225</v>
      </c>
      <c r="N26" s="29" t="s">
        <v>225</v>
      </c>
      <c r="O26" s="29" t="s">
        <v>225</v>
      </c>
      <c r="P26" s="29" t="s">
        <v>225</v>
      </c>
      <c r="Q26" s="29" t="s">
        <v>225</v>
      </c>
      <c r="R26" s="29" t="s">
        <v>225</v>
      </c>
      <c r="S26" s="37"/>
      <c r="T26" s="37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2"/>
      <c r="XEI26" s="10"/>
      <c r="XEJ26" s="10"/>
      <c r="XEK26" s="10"/>
      <c r="XEL26" s="10"/>
      <c r="XEM26" s="10"/>
      <c r="XEN26" s="10"/>
      <c r="XEO26" s="10"/>
      <c r="XEP26" s="10"/>
      <c r="XEQ26" s="10"/>
      <c r="XER26" s="10"/>
      <c r="XES26" s="10"/>
      <c r="XET26" s="10"/>
      <c r="XEU26" s="10"/>
      <c r="XEV26" s="10"/>
      <c r="XEW26" s="10"/>
      <c r="XEX26" s="10"/>
      <c r="XEY26" s="10"/>
      <c r="XEZ26" s="10"/>
      <c r="XFA26" s="10"/>
    </row>
    <row r="27" s="5" customFormat="1" ht="13" customHeight="1" spans="1:16381">
      <c r="A27" s="16" t="s">
        <v>2572</v>
      </c>
      <c r="B27" s="38"/>
      <c r="C27" s="38"/>
      <c r="D27" s="38"/>
      <c r="E27" s="14">
        <v>2017</v>
      </c>
      <c r="F27" s="14">
        <v>168</v>
      </c>
      <c r="G27" s="34">
        <v>112251.33</v>
      </c>
      <c r="H27" s="16" t="s">
        <v>1705</v>
      </c>
      <c r="I27" s="56">
        <f t="shared" si="2"/>
        <v>0</v>
      </c>
      <c r="J27" s="57">
        <f>(3.24%-I27)/3.24%*50%</f>
        <v>0.5</v>
      </c>
      <c r="K27" s="52">
        <f t="shared" si="4"/>
        <v>56120</v>
      </c>
      <c r="L27" s="29" t="s">
        <v>225</v>
      </c>
      <c r="M27" s="29" t="s">
        <v>225</v>
      </c>
      <c r="N27" s="29" t="s">
        <v>225</v>
      </c>
      <c r="O27" s="29" t="s">
        <v>225</v>
      </c>
      <c r="P27" s="29" t="s">
        <v>225</v>
      </c>
      <c r="Q27" s="29" t="s">
        <v>225</v>
      </c>
      <c r="R27" s="29" t="s">
        <v>225</v>
      </c>
      <c r="S27" s="38"/>
      <c r="T27" s="38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2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  <c r="XES27" s="10"/>
      <c r="XET27" s="10"/>
      <c r="XEU27" s="10"/>
      <c r="XEV27" s="10"/>
      <c r="XEW27" s="10"/>
      <c r="XEX27" s="10"/>
      <c r="XEY27" s="10"/>
      <c r="XEZ27" s="10"/>
      <c r="XFA27" s="10"/>
    </row>
    <row r="28" s="4" customFormat="1" ht="18" customHeight="1" spans="1:16381">
      <c r="A28" s="16" t="s">
        <v>2573</v>
      </c>
      <c r="B28" s="248" t="s">
        <v>2574</v>
      </c>
      <c r="C28" s="35" t="s">
        <v>2575</v>
      </c>
      <c r="D28" s="37" t="s">
        <v>2546</v>
      </c>
      <c r="E28" s="14">
        <v>2015</v>
      </c>
      <c r="F28" s="14">
        <v>75</v>
      </c>
      <c r="G28" s="19">
        <v>78257.42</v>
      </c>
      <c r="H28" s="16" t="s">
        <v>1705</v>
      </c>
      <c r="I28" s="56">
        <f t="shared" si="2"/>
        <v>0</v>
      </c>
      <c r="J28" s="57">
        <f>(3.14%-I28)/3.14%*50%</f>
        <v>0.5</v>
      </c>
      <c r="K28" s="52">
        <f t="shared" si="4"/>
        <v>39120</v>
      </c>
      <c r="L28" s="29" t="s">
        <v>225</v>
      </c>
      <c r="M28" s="29" t="s">
        <v>225</v>
      </c>
      <c r="N28" s="29" t="s">
        <v>225</v>
      </c>
      <c r="O28" s="29" t="s">
        <v>225</v>
      </c>
      <c r="P28" s="29" t="s">
        <v>225</v>
      </c>
      <c r="Q28" s="29" t="s">
        <v>225</v>
      </c>
      <c r="R28" s="29" t="s">
        <v>225</v>
      </c>
      <c r="S28" s="35" t="s">
        <v>19</v>
      </c>
      <c r="T28" s="35">
        <f>K28+K29</f>
        <v>78750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2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  <c r="XES28" s="10"/>
      <c r="XET28" s="10"/>
      <c r="XEU28" s="10"/>
      <c r="XEV28" s="10"/>
      <c r="XEW28" s="10"/>
      <c r="XEX28" s="10"/>
      <c r="XEY28" s="10"/>
      <c r="XEZ28" s="10"/>
      <c r="XFA28" s="10"/>
    </row>
    <row r="29" s="4" customFormat="1" ht="16" customHeight="1" spans="1:16381">
      <c r="A29" s="16" t="s">
        <v>2576</v>
      </c>
      <c r="B29" s="38"/>
      <c r="C29" s="38"/>
      <c r="D29" s="38"/>
      <c r="E29" s="14">
        <v>2016</v>
      </c>
      <c r="F29" s="14">
        <v>82</v>
      </c>
      <c r="G29" s="43">
        <v>79268.83</v>
      </c>
      <c r="H29" s="16">
        <v>0</v>
      </c>
      <c r="I29" s="56">
        <f t="shared" si="2"/>
        <v>0</v>
      </c>
      <c r="J29" s="57">
        <f>(3.29%-I29)/3.29%*50%</f>
        <v>0.5</v>
      </c>
      <c r="K29" s="52">
        <f t="shared" si="4"/>
        <v>39630</v>
      </c>
      <c r="L29" s="29" t="s">
        <v>225</v>
      </c>
      <c r="M29" s="29" t="s">
        <v>225</v>
      </c>
      <c r="N29" s="29" t="s">
        <v>225</v>
      </c>
      <c r="O29" s="29" t="s">
        <v>225</v>
      </c>
      <c r="P29" s="29" t="s">
        <v>225</v>
      </c>
      <c r="Q29" s="29" t="s">
        <v>225</v>
      </c>
      <c r="R29" s="29" t="s">
        <v>225</v>
      </c>
      <c r="S29" s="38"/>
      <c r="T29" s="3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2"/>
      <c r="XEI29" s="10"/>
      <c r="XEJ29" s="10"/>
      <c r="XEK29" s="10"/>
      <c r="XEL29" s="10"/>
      <c r="XEM29" s="10"/>
      <c r="XEN29" s="10"/>
      <c r="XEO29" s="10"/>
      <c r="XEP29" s="10"/>
      <c r="XEQ29" s="10"/>
      <c r="XER29" s="10"/>
      <c r="XES29" s="10"/>
      <c r="XET29" s="10"/>
      <c r="XEU29" s="10"/>
      <c r="XEV29" s="10"/>
      <c r="XEW29" s="10"/>
      <c r="XEX29" s="10"/>
      <c r="XEY29" s="10"/>
      <c r="XEZ29" s="10"/>
      <c r="XFA29" s="10"/>
    </row>
    <row r="30" s="1" customFormat="1" ht="16" customHeight="1" spans="1:20">
      <c r="A30" s="18" t="s">
        <v>2577</v>
      </c>
      <c r="B30" s="18" t="s">
        <v>2578</v>
      </c>
      <c r="C30" s="35" t="s">
        <v>2579</v>
      </c>
      <c r="D30" s="35" t="s">
        <v>2546</v>
      </c>
      <c r="E30" s="35">
        <v>2017</v>
      </c>
      <c r="F30" s="44">
        <v>72</v>
      </c>
      <c r="G30" s="44">
        <v>21918.34</v>
      </c>
      <c r="H30" s="18" t="s">
        <v>1705</v>
      </c>
      <c r="I30" s="56">
        <f t="shared" si="2"/>
        <v>0</v>
      </c>
      <c r="J30" s="59">
        <f>(3.24%-I30)/3.24%*50%</f>
        <v>0.5</v>
      </c>
      <c r="K30" s="60">
        <f t="shared" si="4"/>
        <v>10950</v>
      </c>
      <c r="L30" s="36" t="s">
        <v>2580</v>
      </c>
      <c r="M30" s="22">
        <v>268</v>
      </c>
      <c r="N30" s="36">
        <v>276937.9</v>
      </c>
      <c r="O30" s="58">
        <v>0</v>
      </c>
      <c r="P30" s="56">
        <f t="shared" ref="P30:P45" si="6">O30/(O30+M30)*100%</f>
        <v>0</v>
      </c>
      <c r="Q30" s="57">
        <f t="shared" ref="Q30:Q37" si="7">(3.24%-P30)/3.24%*50%</f>
        <v>0.5</v>
      </c>
      <c r="R30" s="52">
        <f t="shared" ref="R30:R45" si="8">ROUNDDOWN(Q30*N30,-1)</f>
        <v>138460</v>
      </c>
      <c r="S30" s="75" t="s">
        <v>19</v>
      </c>
      <c r="T30" s="70">
        <f>K30+K38+R30+R31+R32+R33+R34+R35+R36+R37+R38+R39+R40+R41+R42+R43+R44+R45</f>
        <v>309760</v>
      </c>
    </row>
    <row r="31" s="1" customFormat="1" ht="16" customHeight="1" spans="1:20">
      <c r="A31" s="21"/>
      <c r="B31" s="21"/>
      <c r="C31" s="37"/>
      <c r="D31" s="37"/>
      <c r="E31" s="37"/>
      <c r="F31" s="45"/>
      <c r="G31" s="45"/>
      <c r="H31" s="21"/>
      <c r="I31" s="56"/>
      <c r="J31" s="64"/>
      <c r="K31" s="65"/>
      <c r="L31" s="36" t="s">
        <v>842</v>
      </c>
      <c r="M31" s="22">
        <v>7</v>
      </c>
      <c r="N31" s="36">
        <v>5717.75</v>
      </c>
      <c r="O31" s="66">
        <v>0</v>
      </c>
      <c r="P31" s="56">
        <f t="shared" si="6"/>
        <v>0</v>
      </c>
      <c r="Q31" s="57">
        <f t="shared" si="7"/>
        <v>0.5</v>
      </c>
      <c r="R31" s="52">
        <f t="shared" si="8"/>
        <v>2850</v>
      </c>
      <c r="S31" s="76"/>
      <c r="T31" s="71"/>
    </row>
    <row r="32" s="1" customFormat="1" ht="16" customHeight="1" spans="1:20">
      <c r="A32" s="21"/>
      <c r="B32" s="21"/>
      <c r="C32" s="37"/>
      <c r="D32" s="37"/>
      <c r="E32" s="37"/>
      <c r="F32" s="45"/>
      <c r="G32" s="45"/>
      <c r="H32" s="21"/>
      <c r="I32" s="56"/>
      <c r="J32" s="64"/>
      <c r="K32" s="65"/>
      <c r="L32" s="36" t="s">
        <v>941</v>
      </c>
      <c r="M32" s="22">
        <v>36</v>
      </c>
      <c r="N32" s="36">
        <v>27090.66</v>
      </c>
      <c r="O32" s="58">
        <v>0</v>
      </c>
      <c r="P32" s="56">
        <f t="shared" si="6"/>
        <v>0</v>
      </c>
      <c r="Q32" s="57">
        <f t="shared" si="7"/>
        <v>0.5</v>
      </c>
      <c r="R32" s="52">
        <f t="shared" si="8"/>
        <v>13540</v>
      </c>
      <c r="S32" s="76"/>
      <c r="T32" s="71"/>
    </row>
    <row r="33" s="1" customFormat="1" ht="16" customHeight="1" spans="1:16381">
      <c r="A33" s="21"/>
      <c r="B33" s="21"/>
      <c r="C33" s="37"/>
      <c r="D33" s="37"/>
      <c r="E33" s="37"/>
      <c r="F33" s="45"/>
      <c r="G33" s="45"/>
      <c r="H33" s="21"/>
      <c r="I33" s="67"/>
      <c r="J33" s="64"/>
      <c r="K33" s="65"/>
      <c r="L33" s="36" t="s">
        <v>2581</v>
      </c>
      <c r="M33" s="22">
        <v>27</v>
      </c>
      <c r="N33" s="36">
        <v>21096.88</v>
      </c>
      <c r="O33" s="66">
        <v>0</v>
      </c>
      <c r="P33" s="56">
        <f t="shared" si="6"/>
        <v>0</v>
      </c>
      <c r="Q33" s="57">
        <f t="shared" si="7"/>
        <v>0.5</v>
      </c>
      <c r="R33" s="52">
        <f t="shared" si="8"/>
        <v>10540</v>
      </c>
      <c r="S33" s="76"/>
      <c r="T33" s="71"/>
      <c r="XEH33" s="2"/>
      <c r="XEI33" s="10"/>
      <c r="XEJ33" s="10"/>
      <c r="XEK33" s="10"/>
      <c r="XEL33" s="10"/>
      <c r="XEM33" s="10"/>
      <c r="XEN33" s="10"/>
      <c r="XEO33" s="10"/>
      <c r="XEP33" s="10"/>
      <c r="XEQ33" s="10"/>
      <c r="XER33" s="10"/>
      <c r="XES33" s="10"/>
      <c r="XET33" s="10"/>
      <c r="XEU33" s="10"/>
      <c r="XEV33" s="10"/>
      <c r="XEW33" s="10"/>
      <c r="XEX33" s="10"/>
      <c r="XEY33" s="10"/>
      <c r="XEZ33" s="10"/>
      <c r="XFA33" s="10"/>
    </row>
    <row r="34" s="1" customFormat="1" ht="16" customHeight="1" spans="1:16381">
      <c r="A34" s="21"/>
      <c r="B34" s="21"/>
      <c r="C34" s="37"/>
      <c r="D34" s="37"/>
      <c r="E34" s="37"/>
      <c r="F34" s="45"/>
      <c r="G34" s="45"/>
      <c r="H34" s="21"/>
      <c r="I34" s="67"/>
      <c r="J34" s="64"/>
      <c r="K34" s="65"/>
      <c r="L34" s="36" t="s">
        <v>525</v>
      </c>
      <c r="M34" s="22">
        <v>1</v>
      </c>
      <c r="N34" s="36">
        <v>1067.76</v>
      </c>
      <c r="O34" s="58">
        <v>0</v>
      </c>
      <c r="P34" s="56">
        <f t="shared" si="6"/>
        <v>0</v>
      </c>
      <c r="Q34" s="57">
        <f t="shared" si="7"/>
        <v>0.5</v>
      </c>
      <c r="R34" s="52">
        <f t="shared" si="8"/>
        <v>530</v>
      </c>
      <c r="S34" s="76"/>
      <c r="T34" s="71"/>
      <c r="XEH34" s="2"/>
      <c r="XEI34" s="10"/>
      <c r="XEJ34" s="10"/>
      <c r="XEK34" s="10"/>
      <c r="XEL34" s="10"/>
      <c r="XEM34" s="10"/>
      <c r="XEN34" s="10"/>
      <c r="XEO34" s="10"/>
      <c r="XEP34" s="10"/>
      <c r="XEQ34" s="10"/>
      <c r="XER34" s="10"/>
      <c r="XES34" s="10"/>
      <c r="XET34" s="10"/>
      <c r="XEU34" s="10"/>
      <c r="XEV34" s="10"/>
      <c r="XEW34" s="10"/>
      <c r="XEX34" s="10"/>
      <c r="XEY34" s="10"/>
      <c r="XEZ34" s="10"/>
      <c r="XFA34" s="10"/>
    </row>
    <row r="35" s="1" customFormat="1" ht="16" customHeight="1" spans="1:16381">
      <c r="A35" s="21"/>
      <c r="B35" s="21"/>
      <c r="C35" s="37"/>
      <c r="D35" s="37"/>
      <c r="E35" s="37"/>
      <c r="F35" s="45"/>
      <c r="G35" s="45"/>
      <c r="H35" s="21"/>
      <c r="I35" s="67"/>
      <c r="J35" s="64"/>
      <c r="K35" s="65"/>
      <c r="L35" s="36" t="s">
        <v>2180</v>
      </c>
      <c r="M35" s="22">
        <v>2</v>
      </c>
      <c r="N35" s="36">
        <v>806.4</v>
      </c>
      <c r="O35" s="66">
        <v>0</v>
      </c>
      <c r="P35" s="56">
        <f t="shared" si="6"/>
        <v>0</v>
      </c>
      <c r="Q35" s="57">
        <f t="shared" si="7"/>
        <v>0.5</v>
      </c>
      <c r="R35" s="52">
        <f t="shared" si="8"/>
        <v>400</v>
      </c>
      <c r="S35" s="76"/>
      <c r="T35" s="71"/>
      <c r="XEH35" s="2"/>
      <c r="XEI35" s="10"/>
      <c r="XEJ35" s="10"/>
      <c r="XEK35" s="10"/>
      <c r="XEL35" s="10"/>
      <c r="XEM35" s="10"/>
      <c r="XEN35" s="10"/>
      <c r="XEO35" s="10"/>
      <c r="XEP35" s="10"/>
      <c r="XEQ35" s="10"/>
      <c r="XER35" s="10"/>
      <c r="XES35" s="10"/>
      <c r="XET35" s="10"/>
      <c r="XEU35" s="10"/>
      <c r="XEV35" s="10"/>
      <c r="XEW35" s="10"/>
      <c r="XEX35" s="10"/>
      <c r="XEY35" s="10"/>
      <c r="XEZ35" s="10"/>
      <c r="XFA35" s="10"/>
    </row>
    <row r="36" s="1" customFormat="1" ht="16" customHeight="1" spans="1:16381">
      <c r="A36" s="21"/>
      <c r="B36" s="21"/>
      <c r="C36" s="37"/>
      <c r="D36" s="37"/>
      <c r="E36" s="37"/>
      <c r="F36" s="45"/>
      <c r="G36" s="45"/>
      <c r="H36" s="21"/>
      <c r="I36" s="67"/>
      <c r="J36" s="64"/>
      <c r="K36" s="65"/>
      <c r="L36" s="36" t="s">
        <v>2582</v>
      </c>
      <c r="M36" s="22">
        <v>6</v>
      </c>
      <c r="N36" s="36">
        <v>2649.6</v>
      </c>
      <c r="O36" s="58">
        <v>0</v>
      </c>
      <c r="P36" s="56">
        <f t="shared" si="6"/>
        <v>0</v>
      </c>
      <c r="Q36" s="57">
        <f t="shared" si="7"/>
        <v>0.5</v>
      </c>
      <c r="R36" s="52">
        <f t="shared" si="8"/>
        <v>1320</v>
      </c>
      <c r="S36" s="76"/>
      <c r="T36" s="71"/>
      <c r="XEH36" s="2"/>
      <c r="XEI36" s="10"/>
      <c r="XEJ36" s="10"/>
      <c r="XEK36" s="10"/>
      <c r="XEL36" s="10"/>
      <c r="XEM36" s="10"/>
      <c r="XEN36" s="10"/>
      <c r="XEO36" s="10"/>
      <c r="XEP36" s="10"/>
      <c r="XEQ36" s="10"/>
      <c r="XER36" s="10"/>
      <c r="XES36" s="10"/>
      <c r="XET36" s="10"/>
      <c r="XEU36" s="10"/>
      <c r="XEV36" s="10"/>
      <c r="XEW36" s="10"/>
      <c r="XEX36" s="10"/>
      <c r="XEY36" s="10"/>
      <c r="XEZ36" s="10"/>
      <c r="XFA36" s="10"/>
    </row>
    <row r="37" s="1" customFormat="1" ht="16" customHeight="1" spans="1:16381">
      <c r="A37" s="24"/>
      <c r="B37" s="21"/>
      <c r="C37" s="37"/>
      <c r="D37" s="37"/>
      <c r="E37" s="38"/>
      <c r="F37" s="46"/>
      <c r="G37" s="46"/>
      <c r="H37" s="24"/>
      <c r="I37" s="56"/>
      <c r="J37" s="61"/>
      <c r="K37" s="62"/>
      <c r="L37" s="36" t="s">
        <v>2583</v>
      </c>
      <c r="M37" s="22">
        <v>1</v>
      </c>
      <c r="N37" s="36">
        <v>459</v>
      </c>
      <c r="O37" s="66">
        <v>0</v>
      </c>
      <c r="P37" s="56">
        <f t="shared" si="6"/>
        <v>0</v>
      </c>
      <c r="Q37" s="57">
        <f t="shared" si="7"/>
        <v>0.5</v>
      </c>
      <c r="R37" s="52">
        <f t="shared" si="8"/>
        <v>220</v>
      </c>
      <c r="S37" s="76"/>
      <c r="T37" s="71"/>
      <c r="XEH37" s="2"/>
      <c r="XEI37" s="10"/>
      <c r="XEJ37" s="10"/>
      <c r="XEK37" s="10"/>
      <c r="XEL37" s="10"/>
      <c r="XEM37" s="10"/>
      <c r="XEN37" s="10"/>
      <c r="XEO37" s="10"/>
      <c r="XEP37" s="10"/>
      <c r="XEQ37" s="10"/>
      <c r="XER37" s="10"/>
      <c r="XES37" s="10"/>
      <c r="XET37" s="10"/>
      <c r="XEU37" s="10"/>
      <c r="XEV37" s="10"/>
      <c r="XEW37" s="10"/>
      <c r="XEX37" s="10"/>
      <c r="XEY37" s="10"/>
      <c r="XEZ37" s="10"/>
      <c r="XFA37" s="10"/>
    </row>
    <row r="38" s="1" customFormat="1" ht="16" customHeight="1" spans="1:20">
      <c r="A38" s="18" t="s">
        <v>2584</v>
      </c>
      <c r="B38" s="21"/>
      <c r="C38" s="37"/>
      <c r="D38" s="37"/>
      <c r="E38" s="35">
        <v>2018</v>
      </c>
      <c r="F38" s="35">
        <v>80</v>
      </c>
      <c r="G38" s="41">
        <v>27153.32</v>
      </c>
      <c r="H38" s="18" t="s">
        <v>1705</v>
      </c>
      <c r="I38" s="56">
        <f>H38/(H38+F38)*100%</f>
        <v>0</v>
      </c>
      <c r="J38" s="59">
        <f>(3.23%-I38)/3.23%*50%</f>
        <v>0.5</v>
      </c>
      <c r="K38" s="60">
        <f>ROUNDDOWN(J38*G38,-1)</f>
        <v>13570</v>
      </c>
      <c r="L38" s="27" t="s">
        <v>2580</v>
      </c>
      <c r="M38" s="19">
        <v>257</v>
      </c>
      <c r="N38" s="27">
        <v>196874.93</v>
      </c>
      <c r="O38" s="58">
        <v>0</v>
      </c>
      <c r="P38" s="56">
        <f t="shared" si="6"/>
        <v>0</v>
      </c>
      <c r="Q38" s="57">
        <f t="shared" ref="Q38:Q45" si="9">(3.23%-P38)/3.23%*50%</f>
        <v>0.5</v>
      </c>
      <c r="R38" s="52">
        <f t="shared" si="8"/>
        <v>98430</v>
      </c>
      <c r="S38" s="76"/>
      <c r="T38" s="71"/>
    </row>
    <row r="39" s="1" customFormat="1" ht="16" customHeight="1" spans="1:20">
      <c r="A39" s="21"/>
      <c r="B39" s="21"/>
      <c r="C39" s="37"/>
      <c r="D39" s="37"/>
      <c r="E39" s="37"/>
      <c r="F39" s="37"/>
      <c r="G39" s="41"/>
      <c r="H39" s="21"/>
      <c r="I39" s="56"/>
      <c r="J39" s="64"/>
      <c r="K39" s="65"/>
      <c r="L39" s="36" t="s">
        <v>842</v>
      </c>
      <c r="M39" s="22">
        <v>6</v>
      </c>
      <c r="N39" s="36">
        <v>3499.89</v>
      </c>
      <c r="O39" s="66">
        <v>0</v>
      </c>
      <c r="P39" s="56">
        <f t="shared" si="6"/>
        <v>0</v>
      </c>
      <c r="Q39" s="57">
        <f t="shared" si="9"/>
        <v>0.5</v>
      </c>
      <c r="R39" s="52">
        <f t="shared" si="8"/>
        <v>1740</v>
      </c>
      <c r="S39" s="76"/>
      <c r="T39" s="71"/>
    </row>
    <row r="40" s="1" customFormat="1" ht="16" customHeight="1" spans="1:20">
      <c r="A40" s="21"/>
      <c r="B40" s="21"/>
      <c r="C40" s="37"/>
      <c r="D40" s="37"/>
      <c r="E40" s="37"/>
      <c r="F40" s="37"/>
      <c r="G40" s="41"/>
      <c r="H40" s="21"/>
      <c r="I40" s="56"/>
      <c r="J40" s="64"/>
      <c r="K40" s="65"/>
      <c r="L40" s="36" t="s">
        <v>941</v>
      </c>
      <c r="M40" s="22">
        <v>35</v>
      </c>
      <c r="N40" s="36">
        <v>19074.72</v>
      </c>
      <c r="O40" s="58">
        <v>0</v>
      </c>
      <c r="P40" s="56">
        <f t="shared" si="6"/>
        <v>0</v>
      </c>
      <c r="Q40" s="57">
        <f t="shared" si="9"/>
        <v>0.5</v>
      </c>
      <c r="R40" s="52">
        <f t="shared" si="8"/>
        <v>9530</v>
      </c>
      <c r="S40" s="76"/>
      <c r="T40" s="71"/>
    </row>
    <row r="41" s="1" customFormat="1" ht="16" customHeight="1" spans="1:20">
      <c r="A41" s="21"/>
      <c r="B41" s="21"/>
      <c r="C41" s="37"/>
      <c r="D41" s="37"/>
      <c r="E41" s="37"/>
      <c r="F41" s="37"/>
      <c r="G41" s="41"/>
      <c r="H41" s="21"/>
      <c r="I41" s="67"/>
      <c r="J41" s="64"/>
      <c r="K41" s="65"/>
      <c r="L41" s="36" t="s">
        <v>2581</v>
      </c>
      <c r="M41" s="22">
        <v>26</v>
      </c>
      <c r="N41" s="36">
        <v>12427.91</v>
      </c>
      <c r="O41" s="66">
        <v>0</v>
      </c>
      <c r="P41" s="56">
        <f t="shared" si="6"/>
        <v>0</v>
      </c>
      <c r="Q41" s="57">
        <f t="shared" si="9"/>
        <v>0.5</v>
      </c>
      <c r="R41" s="52">
        <f t="shared" si="8"/>
        <v>6210</v>
      </c>
      <c r="S41" s="76"/>
      <c r="T41" s="71"/>
    </row>
    <row r="42" s="1" customFormat="1" ht="16" customHeight="1" spans="1:20">
      <c r="A42" s="21"/>
      <c r="B42" s="21"/>
      <c r="C42" s="37"/>
      <c r="D42" s="37"/>
      <c r="E42" s="37"/>
      <c r="F42" s="37"/>
      <c r="G42" s="41"/>
      <c r="H42" s="21"/>
      <c r="I42" s="67"/>
      <c r="J42" s="64"/>
      <c r="K42" s="65"/>
      <c r="L42" s="36" t="s">
        <v>525</v>
      </c>
      <c r="M42" s="22">
        <v>1</v>
      </c>
      <c r="N42" s="36">
        <v>404.55</v>
      </c>
      <c r="O42" s="58">
        <v>0</v>
      </c>
      <c r="P42" s="56">
        <f t="shared" si="6"/>
        <v>0</v>
      </c>
      <c r="Q42" s="57">
        <f t="shared" si="9"/>
        <v>0.5</v>
      </c>
      <c r="R42" s="52">
        <f t="shared" si="8"/>
        <v>200</v>
      </c>
      <c r="S42" s="76"/>
      <c r="T42" s="71"/>
    </row>
    <row r="43" s="1" customFormat="1" ht="16" customHeight="1" spans="1:20">
      <c r="A43" s="21"/>
      <c r="B43" s="21"/>
      <c r="C43" s="37"/>
      <c r="D43" s="37"/>
      <c r="E43" s="37"/>
      <c r="F43" s="37"/>
      <c r="G43" s="41"/>
      <c r="H43" s="21"/>
      <c r="I43" s="67"/>
      <c r="J43" s="64"/>
      <c r="K43" s="65"/>
      <c r="L43" s="36" t="s">
        <v>2180</v>
      </c>
      <c r="M43" s="22">
        <v>2</v>
      </c>
      <c r="N43" s="36">
        <v>547.68</v>
      </c>
      <c r="O43" s="66">
        <v>0</v>
      </c>
      <c r="P43" s="56">
        <f t="shared" si="6"/>
        <v>0</v>
      </c>
      <c r="Q43" s="57">
        <f t="shared" si="9"/>
        <v>0.5</v>
      </c>
      <c r="R43" s="52">
        <f t="shared" si="8"/>
        <v>270</v>
      </c>
      <c r="S43" s="76"/>
      <c r="T43" s="71"/>
    </row>
    <row r="44" s="1" customFormat="1" ht="16" customHeight="1" spans="1:20">
      <c r="A44" s="21"/>
      <c r="B44" s="21"/>
      <c r="C44" s="37"/>
      <c r="D44" s="37"/>
      <c r="E44" s="37"/>
      <c r="F44" s="37"/>
      <c r="G44" s="41"/>
      <c r="H44" s="21"/>
      <c r="I44" s="67"/>
      <c r="J44" s="64"/>
      <c r="K44" s="65"/>
      <c r="L44" s="36" t="s">
        <v>2582</v>
      </c>
      <c r="M44" s="22">
        <v>6</v>
      </c>
      <c r="N44" s="36">
        <v>1643.04</v>
      </c>
      <c r="O44" s="58">
        <v>0</v>
      </c>
      <c r="P44" s="56">
        <f t="shared" si="6"/>
        <v>0</v>
      </c>
      <c r="Q44" s="57">
        <f t="shared" si="9"/>
        <v>0.5</v>
      </c>
      <c r="R44" s="52">
        <f t="shared" si="8"/>
        <v>820</v>
      </c>
      <c r="S44" s="76"/>
      <c r="T44" s="71"/>
    </row>
    <row r="45" s="1" customFormat="1" ht="16" customHeight="1" spans="1:20">
      <c r="A45" s="24"/>
      <c r="B45" s="24"/>
      <c r="C45" s="38"/>
      <c r="D45" s="38"/>
      <c r="E45" s="38"/>
      <c r="F45" s="38"/>
      <c r="G45" s="41"/>
      <c r="H45" s="24"/>
      <c r="I45" s="56"/>
      <c r="J45" s="61"/>
      <c r="K45" s="62"/>
      <c r="L45" s="36" t="s">
        <v>2583</v>
      </c>
      <c r="M45" s="22">
        <v>1</v>
      </c>
      <c r="N45" s="36">
        <v>378</v>
      </c>
      <c r="O45" s="66">
        <v>0</v>
      </c>
      <c r="P45" s="56">
        <f t="shared" si="6"/>
        <v>0</v>
      </c>
      <c r="Q45" s="57">
        <f t="shared" si="9"/>
        <v>0.5</v>
      </c>
      <c r="R45" s="52">
        <f t="shared" si="8"/>
        <v>180</v>
      </c>
      <c r="S45" s="77"/>
      <c r="T45" s="25"/>
    </row>
    <row r="46" s="1" customFormat="1" ht="15" customHeight="1" spans="1:20">
      <c r="A46" s="47" t="s">
        <v>224</v>
      </c>
      <c r="B46" s="48"/>
      <c r="C46" s="48"/>
      <c r="D46" s="48"/>
      <c r="E46" s="49"/>
      <c r="F46" s="17">
        <f t="shared" ref="F46:H46" si="10">SUM(F5:F45)</f>
        <v>2343</v>
      </c>
      <c r="G46" s="17">
        <f t="shared" si="10"/>
        <v>1263847.77</v>
      </c>
      <c r="H46" s="17">
        <f t="shared" si="10"/>
        <v>1</v>
      </c>
      <c r="I46" s="29" t="s">
        <v>225</v>
      </c>
      <c r="J46" s="29" t="s">
        <v>225</v>
      </c>
      <c r="K46" s="17">
        <f t="shared" ref="K46:O46" si="11">SUM(K5:K45)</f>
        <v>626510</v>
      </c>
      <c r="L46" s="29" t="s">
        <v>225</v>
      </c>
      <c r="M46" s="54">
        <f t="shared" si="11"/>
        <v>944</v>
      </c>
      <c r="N46" s="17">
        <f t="shared" si="11"/>
        <v>728876.01</v>
      </c>
      <c r="O46" s="17">
        <f t="shared" si="11"/>
        <v>0</v>
      </c>
      <c r="P46" s="29" t="s">
        <v>225</v>
      </c>
      <c r="Q46" s="29" t="s">
        <v>225</v>
      </c>
      <c r="R46" s="17">
        <f>SUM(R5:R45)</f>
        <v>364300</v>
      </c>
      <c r="S46" s="29" t="s">
        <v>225</v>
      </c>
      <c r="T46" s="17">
        <f>SUM(T5:T45)</f>
        <v>990810</v>
      </c>
    </row>
    <row r="47" s="1" customFormat="1" spans="3:16383">
      <c r="C47" s="6"/>
      <c r="F47" s="6"/>
      <c r="G47" s="6"/>
      <c r="H47" s="6"/>
      <c r="I47" s="7"/>
      <c r="J47" s="6"/>
      <c r="K47" s="6"/>
      <c r="L47" s="6"/>
      <c r="M47" s="8"/>
      <c r="N47" s="68"/>
      <c r="O47" s="69"/>
      <c r="P47" s="68"/>
      <c r="Q47" s="68"/>
      <c r="R47" s="68"/>
      <c r="XEH47" s="2"/>
      <c r="XEI47" s="10"/>
      <c r="XEJ47" s="10"/>
      <c r="XEK47" s="10"/>
      <c r="XEL47" s="10"/>
      <c r="XEM47" s="10"/>
      <c r="XEN47" s="10"/>
      <c r="XEO47" s="10"/>
      <c r="XEP47" s="10"/>
      <c r="XEQ47" s="10"/>
      <c r="XER47" s="10"/>
      <c r="XES47" s="10"/>
      <c r="XET47" s="10"/>
      <c r="XEU47" s="10"/>
      <c r="XEV47" s="10"/>
      <c r="XEW47" s="10"/>
      <c r="XEX47" s="10"/>
      <c r="XEY47" s="10"/>
      <c r="XEZ47" s="10"/>
      <c r="XFA47" s="10"/>
      <c r="XFB47" s="11"/>
      <c r="XFC47" s="11"/>
    </row>
    <row r="48" s="1" customFormat="1" spans="3:16383">
      <c r="C48" s="6"/>
      <c r="F48" s="6"/>
      <c r="G48" s="6"/>
      <c r="H48" s="6"/>
      <c r="I48" s="7"/>
      <c r="J48" s="6"/>
      <c r="K48" s="6"/>
      <c r="L48" s="6"/>
      <c r="M48" s="8"/>
      <c r="N48" s="6"/>
      <c r="O48" s="9"/>
      <c r="P48" s="6"/>
      <c r="Q48" s="6"/>
      <c r="R48" s="6"/>
      <c r="XEH48" s="2"/>
      <c r="XEI48" s="10"/>
      <c r="XEJ48" s="10"/>
      <c r="XEK48" s="10"/>
      <c r="XEL48" s="10"/>
      <c r="XEM48" s="10"/>
      <c r="XEN48" s="10"/>
      <c r="XEO48" s="10"/>
      <c r="XEP48" s="10"/>
      <c r="XEQ48" s="10"/>
      <c r="XER48" s="10"/>
      <c r="XES48" s="10"/>
      <c r="XET48" s="10"/>
      <c r="XEU48" s="10"/>
      <c r="XEV48" s="10"/>
      <c r="XEW48" s="10"/>
      <c r="XEX48" s="10"/>
      <c r="XEY48" s="10"/>
      <c r="XEZ48" s="10"/>
      <c r="XFA48" s="10"/>
      <c r="XFB48" s="11"/>
      <c r="XFC48" s="11"/>
    </row>
    <row r="49" s="1" customFormat="1" spans="3:16383">
      <c r="C49" s="6"/>
      <c r="F49" s="6"/>
      <c r="G49" s="6"/>
      <c r="H49" s="6"/>
      <c r="I49" s="7"/>
      <c r="J49" s="6"/>
      <c r="K49" s="6"/>
      <c r="L49" s="6"/>
      <c r="M49" s="8"/>
      <c r="N49" s="6"/>
      <c r="O49" s="9"/>
      <c r="P49" s="6"/>
      <c r="Q49" s="6"/>
      <c r="R49" s="6"/>
      <c r="XEH49" s="2"/>
      <c r="XEI49" s="10"/>
      <c r="XEJ49" s="10"/>
      <c r="XEK49" s="10"/>
      <c r="XEL49" s="10"/>
      <c r="XEM49" s="10"/>
      <c r="XEN49" s="10"/>
      <c r="XEO49" s="10"/>
      <c r="XEP49" s="10"/>
      <c r="XEQ49" s="10"/>
      <c r="XER49" s="10"/>
      <c r="XES49" s="10"/>
      <c r="XET49" s="10"/>
      <c r="XEU49" s="10"/>
      <c r="XEV49" s="10"/>
      <c r="XEW49" s="10"/>
      <c r="XEX49" s="10"/>
      <c r="XEY49" s="10"/>
      <c r="XEZ49" s="10"/>
      <c r="XFA49" s="10"/>
      <c r="XFB49" s="11"/>
      <c r="XFC49" s="11"/>
    </row>
    <row r="50" s="1" customFormat="1" spans="3:16383">
      <c r="C50" s="6"/>
      <c r="F50" s="6"/>
      <c r="G50" s="6"/>
      <c r="H50" s="6"/>
      <c r="I50" s="7"/>
      <c r="J50" s="6"/>
      <c r="K50" s="6"/>
      <c r="L50" s="6"/>
      <c r="M50" s="8"/>
      <c r="N50" s="6"/>
      <c r="O50" s="9"/>
      <c r="P50" s="6"/>
      <c r="Q50" s="6"/>
      <c r="R50" s="6"/>
      <c r="XEH50" s="2"/>
      <c r="XEI50" s="10"/>
      <c r="XEJ50" s="10"/>
      <c r="XEK50" s="10"/>
      <c r="XEL50" s="10"/>
      <c r="XEM50" s="10"/>
      <c r="XEN50" s="10"/>
      <c r="XEO50" s="10"/>
      <c r="XEP50" s="10"/>
      <c r="XEQ50" s="10"/>
      <c r="XER50" s="10"/>
      <c r="XES50" s="10"/>
      <c r="XET50" s="10"/>
      <c r="XEU50" s="10"/>
      <c r="XEV50" s="10"/>
      <c r="XEW50" s="10"/>
      <c r="XEX50" s="10"/>
      <c r="XEY50" s="10"/>
      <c r="XEZ50" s="10"/>
      <c r="XFA50" s="10"/>
      <c r="XFB50" s="11"/>
      <c r="XFC50" s="11"/>
    </row>
  </sheetData>
  <mergeCells count="87">
    <mergeCell ref="A1:T1"/>
    <mergeCell ref="F2:R2"/>
    <mergeCell ref="F3:K3"/>
    <mergeCell ref="L3:R3"/>
    <mergeCell ref="A46:E46"/>
    <mergeCell ref="A2:A4"/>
    <mergeCell ref="A6:A7"/>
    <mergeCell ref="A8:A9"/>
    <mergeCell ref="A10:A11"/>
    <mergeCell ref="A30:A37"/>
    <mergeCell ref="A38:A45"/>
    <mergeCell ref="B2:B4"/>
    <mergeCell ref="B5:B11"/>
    <mergeCell ref="B14:B15"/>
    <mergeCell ref="B18:B20"/>
    <mergeCell ref="B21:B24"/>
    <mergeCell ref="B25:B27"/>
    <mergeCell ref="B28:B29"/>
    <mergeCell ref="B30:B45"/>
    <mergeCell ref="C2:C4"/>
    <mergeCell ref="C5:C11"/>
    <mergeCell ref="C14:C15"/>
    <mergeCell ref="C18:C20"/>
    <mergeCell ref="C21:C24"/>
    <mergeCell ref="C25:C27"/>
    <mergeCell ref="C28:C29"/>
    <mergeCell ref="C30:C45"/>
    <mergeCell ref="D2:D4"/>
    <mergeCell ref="D5:D11"/>
    <mergeCell ref="D14:D15"/>
    <mergeCell ref="D18:D20"/>
    <mergeCell ref="D21:D24"/>
    <mergeCell ref="D25:D27"/>
    <mergeCell ref="D28:D29"/>
    <mergeCell ref="D30:D45"/>
    <mergeCell ref="E2:E4"/>
    <mergeCell ref="E6:E7"/>
    <mergeCell ref="E8:E9"/>
    <mergeCell ref="E10:E11"/>
    <mergeCell ref="E30:E37"/>
    <mergeCell ref="E38:E45"/>
    <mergeCell ref="F6:F7"/>
    <mergeCell ref="F8:F9"/>
    <mergeCell ref="F10:F11"/>
    <mergeCell ref="F30:F37"/>
    <mergeCell ref="F38:F45"/>
    <mergeCell ref="G6:G7"/>
    <mergeCell ref="G8:G9"/>
    <mergeCell ref="G10:G11"/>
    <mergeCell ref="G30:G37"/>
    <mergeCell ref="G38:G45"/>
    <mergeCell ref="H6:H7"/>
    <mergeCell ref="H8:H9"/>
    <mergeCell ref="H10:H11"/>
    <mergeCell ref="H30:H37"/>
    <mergeCell ref="H38:H45"/>
    <mergeCell ref="I6:I7"/>
    <mergeCell ref="I8:I9"/>
    <mergeCell ref="I10:I11"/>
    <mergeCell ref="I30:I37"/>
    <mergeCell ref="I38:I45"/>
    <mergeCell ref="J6:J7"/>
    <mergeCell ref="J8:J9"/>
    <mergeCell ref="J10:J11"/>
    <mergeCell ref="J30:J37"/>
    <mergeCell ref="J38:J45"/>
    <mergeCell ref="K6:K7"/>
    <mergeCell ref="K8:K9"/>
    <mergeCell ref="K10:K11"/>
    <mergeCell ref="K30:K37"/>
    <mergeCell ref="K38:K45"/>
    <mergeCell ref="S2:S4"/>
    <mergeCell ref="S5:S11"/>
    <mergeCell ref="S14:S15"/>
    <mergeCell ref="S18:S20"/>
    <mergeCell ref="S21:S24"/>
    <mergeCell ref="S25:S27"/>
    <mergeCell ref="S28:S29"/>
    <mergeCell ref="S30:S45"/>
    <mergeCell ref="T2:T4"/>
    <mergeCell ref="T5:T11"/>
    <mergeCell ref="T14:T15"/>
    <mergeCell ref="T18:T20"/>
    <mergeCell ref="T21:T24"/>
    <mergeCell ref="T25:T27"/>
    <mergeCell ref="T28:T29"/>
    <mergeCell ref="T30:T45"/>
  </mergeCells>
  <pageMargins left="0.590277777777778" right="0.590277777777778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1云岩区（107家）</vt:lpstr>
      <vt:lpstr>2南明区（77家）</vt:lpstr>
      <vt:lpstr>3花溪区（97家）</vt:lpstr>
      <vt:lpstr>4乌当区（41家）</vt:lpstr>
      <vt:lpstr>5白云区（67家）</vt:lpstr>
      <vt:lpstr>6观山湖区（70家）</vt:lpstr>
      <vt:lpstr>7清镇市(24家)</vt:lpstr>
      <vt:lpstr>8修文县（15家）</vt:lpstr>
      <vt:lpstr>9开阳县（19家）</vt:lpstr>
      <vt:lpstr>10息烽县（22家）</vt:lpstr>
      <vt:lpstr>11市级715家</vt:lpstr>
      <vt:lpstr>12派遣企业（24家）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蓝色1411229216</cp:lastModifiedBy>
  <dcterms:created xsi:type="dcterms:W3CDTF">2018-11-27T07:47:00Z</dcterms:created>
  <dcterms:modified xsi:type="dcterms:W3CDTF">2019-04-30T08:45:27Z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